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.correa\Documents\WEB 2020\NUEVOS CUADROS ESTADÍSTICA\RECURSO HUMANO\PERSONAL DOCENTE\DOCENTES PMA 19\"/>
    </mc:Choice>
  </mc:AlternateContent>
  <bookViews>
    <workbookView xWindow="0" yWindow="0" windowWidth="24000" windowHeight="9600"/>
  </bookViews>
  <sheets>
    <sheet name="PERSEDE" sheetId="1" r:id="rId1"/>
  </sheets>
  <definedNames>
    <definedName name="A_impresión_IM_1">PERSEDE!$A$5:$AL$33</definedName>
    <definedName name="_xlnm.Print_Area" localSheetId="0">PERSEDE!$A$5:$AK$33</definedName>
  </definedNames>
  <calcPr calcId="162913"/>
</workbook>
</file>

<file path=xl/calcChain.xml><?xml version="1.0" encoding="utf-8"?>
<calcChain xmlns="http://schemas.openxmlformats.org/spreadsheetml/2006/main">
  <c r="C19" i="1" l="1"/>
  <c r="D19" i="1"/>
  <c r="E19" i="1"/>
  <c r="F19" i="1"/>
  <c r="B19" i="1" s="1"/>
  <c r="G19" i="1"/>
  <c r="E14" i="1"/>
  <c r="F14" i="1"/>
  <c r="AB23" i="1"/>
  <c r="AJ19" i="1"/>
  <c r="AI19" i="1"/>
  <c r="AH19" i="1"/>
  <c r="AG19" i="1"/>
  <c r="AE19" i="1"/>
  <c r="AD19" i="1"/>
  <c r="AC19" i="1"/>
  <c r="AB19" i="1"/>
  <c r="Z19" i="1"/>
  <c r="Y19" i="1"/>
  <c r="X19" i="1"/>
  <c r="W19" i="1"/>
  <c r="U19" i="1"/>
  <c r="T19" i="1"/>
  <c r="S19" i="1"/>
  <c r="R19" i="1"/>
  <c r="P19" i="1"/>
  <c r="O19" i="1"/>
  <c r="N19" i="1"/>
  <c r="M19" i="1"/>
  <c r="K19" i="1"/>
  <c r="I19" i="1"/>
  <c r="H19" i="1"/>
  <c r="F30" i="1"/>
  <c r="F29" i="1"/>
  <c r="F28" i="1"/>
  <c r="F25" i="1"/>
  <c r="F26" i="1"/>
  <c r="F24" i="1"/>
  <c r="F23" i="1"/>
  <c r="F21" i="1"/>
  <c r="F20" i="1"/>
  <c r="F17" i="1"/>
  <c r="F16" i="1"/>
  <c r="F15" i="1"/>
  <c r="T20" i="1"/>
  <c r="O20" i="1"/>
  <c r="D17" i="1"/>
  <c r="D16" i="1"/>
  <c r="D15" i="1"/>
  <c r="AF30" i="1" l="1"/>
  <c r="AF29" i="1"/>
  <c r="AA30" i="1"/>
  <c r="AA29" i="1"/>
  <c r="V30" i="1"/>
  <c r="V29" i="1"/>
  <c r="Q30" i="1"/>
  <c r="Q29" i="1"/>
  <c r="G30" i="1"/>
  <c r="G29" i="1"/>
  <c r="AJ28" i="1"/>
  <c r="AI28" i="1"/>
  <c r="AH28" i="1"/>
  <c r="AG28" i="1"/>
  <c r="AE28" i="1"/>
  <c r="AD28" i="1"/>
  <c r="AC28" i="1"/>
  <c r="AB28" i="1"/>
  <c r="U28" i="1"/>
  <c r="T28" i="1"/>
  <c r="S28" i="1"/>
  <c r="R28" i="1"/>
  <c r="P28" i="1"/>
  <c r="O28" i="1"/>
  <c r="N28" i="1"/>
  <c r="M28" i="1"/>
  <c r="K28" i="1"/>
  <c r="J28" i="1"/>
  <c r="I28" i="1"/>
  <c r="H28" i="1"/>
  <c r="Y28" i="1"/>
  <c r="X28" i="1"/>
  <c r="W28" i="1"/>
  <c r="H14" i="1"/>
  <c r="I14" i="1"/>
  <c r="J14" i="1"/>
  <c r="K14" i="1"/>
  <c r="P14" i="1"/>
  <c r="O14" i="1"/>
  <c r="N14" i="1"/>
  <c r="M14" i="1"/>
  <c r="U14" i="1"/>
  <c r="T14" i="1"/>
  <c r="S14" i="1"/>
  <c r="R14" i="1"/>
  <c r="Z14" i="1"/>
  <c r="Y14" i="1"/>
  <c r="X14" i="1"/>
  <c r="W14" i="1"/>
  <c r="AE14" i="1"/>
  <c r="AD14" i="1"/>
  <c r="AC14" i="1"/>
  <c r="AB14" i="1"/>
  <c r="AH14" i="1"/>
  <c r="AI14" i="1"/>
  <c r="AJ14" i="1"/>
  <c r="AG14" i="1"/>
  <c r="AF17" i="1"/>
  <c r="AA17" i="1"/>
  <c r="V17" i="1"/>
  <c r="Q17" i="1"/>
  <c r="L17" i="1"/>
  <c r="E17" i="1"/>
  <c r="C17" i="1"/>
  <c r="AJ20" i="1"/>
  <c r="AA15" i="1"/>
  <c r="AA20" i="1"/>
  <c r="AA28" i="1" l="1"/>
  <c r="G28" i="1"/>
  <c r="Q28" i="1"/>
  <c r="D14" i="1"/>
  <c r="C14" i="1"/>
  <c r="L28" i="1"/>
  <c r="AF28" i="1"/>
  <c r="B17" i="1"/>
  <c r="D21" i="1" l="1"/>
  <c r="D29" i="1"/>
  <c r="E21" i="1"/>
  <c r="C29" i="1" l="1"/>
  <c r="AF21" i="1"/>
  <c r="AF24" i="1"/>
  <c r="AF25" i="1"/>
  <c r="AF26" i="1"/>
  <c r="AF20" i="1"/>
  <c r="AA21" i="1"/>
  <c r="AA24" i="1"/>
  <c r="AA25" i="1"/>
  <c r="AA26" i="1"/>
  <c r="V21" i="1"/>
  <c r="V24" i="1"/>
  <c r="V25" i="1"/>
  <c r="V26" i="1"/>
  <c r="V20" i="1"/>
  <c r="Q21" i="1"/>
  <c r="Q24" i="1"/>
  <c r="Q25" i="1"/>
  <c r="Q26" i="1"/>
  <c r="Q20" i="1"/>
  <c r="L21" i="1"/>
  <c r="L24" i="1"/>
  <c r="L25" i="1"/>
  <c r="L26" i="1"/>
  <c r="L29" i="1"/>
  <c r="L30" i="1"/>
  <c r="L20" i="1"/>
  <c r="G21" i="1"/>
  <c r="G24" i="1"/>
  <c r="G25" i="1"/>
  <c r="G26" i="1"/>
  <c r="G20" i="1"/>
  <c r="AH23" i="1"/>
  <c r="AI23" i="1"/>
  <c r="AJ23" i="1"/>
  <c r="AG23" i="1"/>
  <c r="AD23" i="1"/>
  <c r="AE23" i="1"/>
  <c r="AC23" i="1"/>
  <c r="Z28" i="1"/>
  <c r="V28" i="1" s="1"/>
  <c r="C28" i="1"/>
  <c r="X23" i="1"/>
  <c r="Y23" i="1"/>
  <c r="Z23" i="1"/>
  <c r="W23" i="1"/>
  <c r="S23" i="1"/>
  <c r="T23" i="1"/>
  <c r="U23" i="1"/>
  <c r="R23" i="1"/>
  <c r="N23" i="1"/>
  <c r="O23" i="1"/>
  <c r="P23" i="1"/>
  <c r="M23" i="1"/>
  <c r="I23" i="1"/>
  <c r="J23" i="1"/>
  <c r="K23" i="1"/>
  <c r="H23" i="1"/>
  <c r="B21" i="1"/>
  <c r="E16" i="1"/>
  <c r="E20" i="1"/>
  <c r="E24" i="1"/>
  <c r="E25" i="1"/>
  <c r="E26" i="1"/>
  <c r="E29" i="1"/>
  <c r="E30" i="1"/>
  <c r="E15" i="1"/>
  <c r="V16" i="1"/>
  <c r="V15" i="1"/>
  <c r="D24" i="1"/>
  <c r="D25" i="1"/>
  <c r="D26" i="1"/>
  <c r="D30" i="1"/>
  <c r="D20" i="1"/>
  <c r="C15" i="1"/>
  <c r="C16" i="1"/>
  <c r="C20" i="1"/>
  <c r="C21" i="1"/>
  <c r="C24" i="1"/>
  <c r="C25" i="1"/>
  <c r="C26" i="1"/>
  <c r="C30" i="1"/>
  <c r="G15" i="1"/>
  <c r="G16" i="1"/>
  <c r="L15" i="1"/>
  <c r="L16" i="1"/>
  <c r="Q15" i="1"/>
  <c r="Q16" i="1"/>
  <c r="AA16" i="1"/>
  <c r="AF15" i="1"/>
  <c r="AF16" i="1"/>
  <c r="AF14" i="1" l="1"/>
  <c r="AJ12" i="1"/>
  <c r="AA14" i="1"/>
  <c r="V14" i="1"/>
  <c r="AE12" i="1"/>
  <c r="M12" i="1"/>
  <c r="Q14" i="1"/>
  <c r="G14" i="1"/>
  <c r="L14" i="1"/>
  <c r="B29" i="1"/>
  <c r="J19" i="1"/>
  <c r="AI12" i="1"/>
  <c r="Z12" i="1"/>
  <c r="B26" i="1"/>
  <c r="B24" i="1"/>
  <c r="B15" i="1"/>
  <c r="B25" i="1"/>
  <c r="B30" i="1"/>
  <c r="K12" i="1"/>
  <c r="P12" i="1"/>
  <c r="U12" i="1"/>
  <c r="E28" i="1"/>
  <c r="AB12" i="1"/>
  <c r="AH12" i="1"/>
  <c r="AA23" i="1"/>
  <c r="V23" i="1"/>
  <c r="X12" i="1"/>
  <c r="N12" i="1"/>
  <c r="Q23" i="1"/>
  <c r="G23" i="1"/>
  <c r="B20" i="1"/>
  <c r="D23" i="1"/>
  <c r="C23" i="1"/>
  <c r="E23" i="1"/>
  <c r="AF23" i="1"/>
  <c r="L23" i="1"/>
  <c r="B16" i="1"/>
  <c r="D28" i="1"/>
  <c r="I12" i="1"/>
  <c r="S12" i="1" l="1"/>
  <c r="H12" i="1"/>
  <c r="AG12" i="1"/>
  <c r="T12" i="1"/>
  <c r="O12" i="1"/>
  <c r="J12" i="1"/>
  <c r="AF19" i="1"/>
  <c r="AD12" i="1"/>
  <c r="B14" i="1"/>
  <c r="L19" i="1"/>
  <c r="B28" i="1"/>
  <c r="D12" i="1"/>
  <c r="Y12" i="1"/>
  <c r="AC12" i="1"/>
  <c r="B23" i="1"/>
  <c r="AA19" i="1"/>
  <c r="V19" i="1"/>
  <c r="W12" i="1"/>
  <c r="Q19" i="1"/>
  <c r="R12" i="1"/>
  <c r="C12" i="1"/>
  <c r="F12" i="1" l="1"/>
  <c r="AF12" i="1"/>
  <c r="E12" i="1"/>
  <c r="L12" i="1"/>
  <c r="AA12" i="1"/>
  <c r="V12" i="1"/>
  <c r="Q12" i="1"/>
  <c r="G12" i="1"/>
  <c r="B12" i="1" l="1"/>
</calcChain>
</file>

<file path=xl/sharedStrings.xml><?xml version="1.0" encoding="utf-8"?>
<sst xmlns="http://schemas.openxmlformats.org/spreadsheetml/2006/main" count="86" uniqueCount="43">
  <si>
    <t>GRAN TOTAL</t>
  </si>
  <si>
    <t xml:space="preserve">   SUB TOTAL</t>
  </si>
  <si>
    <t>CIVIL</t>
  </si>
  <si>
    <t>ELECTRICA</t>
  </si>
  <si>
    <t>INDUSTRIAL</t>
  </si>
  <si>
    <t>MECÁNICA</t>
  </si>
  <si>
    <t>SISTEMAS COMP.</t>
  </si>
  <si>
    <t>CIENCIAS  Y TECNOLOGÍA</t>
  </si>
  <si>
    <t xml:space="preserve">    CATEGORIA</t>
  </si>
  <si>
    <t xml:space="preserve">  SUB-</t>
  </si>
  <si>
    <t>TC</t>
  </si>
  <si>
    <t>TP</t>
  </si>
  <si>
    <t xml:space="preserve">  H</t>
  </si>
  <si>
    <t xml:space="preserve">     M</t>
  </si>
  <si>
    <t xml:space="preserve"> TOTAL</t>
  </si>
  <si>
    <t xml:space="preserve">    H</t>
  </si>
  <si>
    <t xml:space="preserve">   M</t>
  </si>
  <si>
    <t xml:space="preserve">  M</t>
  </si>
  <si>
    <t xml:space="preserve">   H </t>
  </si>
  <si>
    <t xml:space="preserve"> M</t>
  </si>
  <si>
    <t xml:space="preserve"> H</t>
  </si>
  <si>
    <t xml:space="preserve"> </t>
  </si>
  <si>
    <t xml:space="preserve">  Titulares</t>
  </si>
  <si>
    <t xml:space="preserve">  Agregados</t>
  </si>
  <si>
    <t xml:space="preserve">  Especiales</t>
  </si>
  <si>
    <t xml:space="preserve">  Adjuntos</t>
  </si>
  <si>
    <t>Instructores</t>
  </si>
  <si>
    <t>SUB TOTAL</t>
  </si>
  <si>
    <t xml:space="preserve">TOTAL </t>
  </si>
  <si>
    <t>Fuente: Dirección General de Recursos Humanos</t>
  </si>
  <si>
    <t xml:space="preserve">  A1</t>
  </si>
  <si>
    <t xml:space="preserve">  A2</t>
  </si>
  <si>
    <t xml:space="preserve">  A3</t>
  </si>
  <si>
    <t xml:space="preserve">  B1</t>
  </si>
  <si>
    <t xml:space="preserve">  B3</t>
  </si>
  <si>
    <t>Sub-Total Regulares</t>
  </si>
  <si>
    <t>Sub-Total no Regulares</t>
  </si>
  <si>
    <t>SEDE PANAMÁ: PERSONAL DOCENTE POR FACULTAD, TIEMPO DE DEDICACION Y SEXO</t>
  </si>
  <si>
    <t>SEGUN CATEGORIA,  AÑO 2019</t>
  </si>
  <si>
    <t xml:space="preserve">  Auxiliar</t>
  </si>
  <si>
    <t>UNIVERSIDAD TECNOLÓGICA DE PANAMÁ</t>
  </si>
  <si>
    <t>DIRECCIÓN GENERAL DE PLANIFICACIÓN UNIVERSITARIA</t>
  </si>
  <si>
    <t>DEPARTAMENTO DE ESTADÍSTICA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</si>
</sst>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\ "/>
  </numFmts>
  <fonts count="23">
    <font>
      <sz val="10"/>
      <name val="Courier New"/>
    </font>
    <font>
      <b/>
      <sz val="14"/>
      <name val="CG Times"/>
      <family val="1"/>
    </font>
    <font>
      <sz val="8"/>
      <name val="Arial"/>
      <family val="2"/>
    </font>
    <font>
      <sz val="10"/>
      <name val="CG Times (W1)"/>
      <family val="1"/>
    </font>
    <font>
      <sz val="8"/>
      <name val="CG Times (W1)"/>
      <family val="1"/>
    </font>
    <font>
      <b/>
      <sz val="9"/>
      <name val="CG Times (W1)"/>
    </font>
    <font>
      <b/>
      <sz val="10"/>
      <name val="CG Times (W1)"/>
    </font>
    <font>
      <sz val="10"/>
      <name val="CG Times (W1)"/>
    </font>
    <font>
      <sz val="8"/>
      <name val="Courier New"/>
      <family val="3"/>
    </font>
    <font>
      <sz val="10"/>
      <name val="Arial"/>
      <family val="2"/>
    </font>
    <font>
      <b/>
      <sz val="10"/>
      <name val="Courier New"/>
      <family val="3"/>
    </font>
    <font>
      <sz val="10"/>
      <color rgb="FF002060"/>
      <name val="CG Times (W1)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rgb="FF002060"/>
      <name val="Arial"/>
      <family val="2"/>
    </font>
    <font>
      <b/>
      <sz val="10"/>
      <color rgb="FF002060"/>
      <name val="CG Times (W1)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sz val="9"/>
      <color rgb="FF000080"/>
      <name val="Arial"/>
      <family val="2"/>
    </font>
    <font>
      <sz val="8"/>
      <color rgb="FF00008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2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164" fontId="0" fillId="0" borderId="0"/>
  </cellStyleXfs>
  <cellXfs count="133">
    <xf numFmtId="164" fontId="0" fillId="0" borderId="0" xfId="0"/>
    <xf numFmtId="164" fontId="3" fillId="0" borderId="0" xfId="0" applyFont="1"/>
    <xf numFmtId="164" fontId="0" fillId="0" borderId="0" xfId="0" applyAlignment="1">
      <alignment horizontal="center" vertical="center"/>
    </xf>
    <xf numFmtId="164" fontId="5" fillId="0" borderId="0" xfId="0" applyFont="1" applyBorder="1" applyAlignment="1" applyProtection="1">
      <alignment horizontal="center" vertical="center"/>
    </xf>
    <xf numFmtId="164" fontId="4" fillId="0" borderId="0" xfId="0" applyFont="1" applyBorder="1"/>
    <xf numFmtId="164" fontId="2" fillId="0" borderId="0" xfId="0" applyFont="1"/>
    <xf numFmtId="3" fontId="6" fillId="0" borderId="0" xfId="0" applyNumberFormat="1" applyFont="1" applyBorder="1" applyProtection="1"/>
    <xf numFmtId="164" fontId="7" fillId="0" borderId="0" xfId="0" applyFont="1" applyBorder="1"/>
    <xf numFmtId="3" fontId="7" fillId="0" borderId="0" xfId="0" applyNumberFormat="1" applyFont="1" applyBorder="1" applyProtection="1"/>
    <xf numFmtId="164" fontId="7" fillId="0" borderId="0" xfId="0" applyFont="1" applyBorder="1" applyProtection="1"/>
    <xf numFmtId="164" fontId="0" fillId="0" borderId="0" xfId="0" applyAlignment="1" applyProtection="1">
      <alignment horizontal="left"/>
    </xf>
    <xf numFmtId="164" fontId="4" fillId="0" borderId="0" xfId="0" applyFont="1" applyBorder="1" applyAlignment="1" applyProtection="1">
      <alignment horizontal="left"/>
    </xf>
    <xf numFmtId="164" fontId="2" fillId="0" borderId="0" xfId="0" applyFont="1" applyBorder="1"/>
    <xf numFmtId="164" fontId="4" fillId="0" borderId="0" xfId="0" applyFont="1"/>
    <xf numFmtId="164" fontId="2" fillId="0" borderId="0" xfId="0" applyFont="1" applyAlignment="1" applyProtection="1">
      <alignment horizontal="left"/>
    </xf>
    <xf numFmtId="0" fontId="0" fillId="0" borderId="0" xfId="0" applyNumberFormat="1"/>
    <xf numFmtId="164" fontId="6" fillId="0" borderId="0" xfId="0" applyFont="1" applyBorder="1" applyProtection="1"/>
    <xf numFmtId="164" fontId="1" fillId="0" borderId="0" xfId="0" applyFont="1" applyBorder="1" applyAlignment="1"/>
    <xf numFmtId="164" fontId="5" fillId="0" borderId="0" xfId="0" applyFont="1" applyBorder="1" applyAlignment="1" applyProtection="1">
      <alignment vertical="center"/>
    </xf>
    <xf numFmtId="164" fontId="5" fillId="0" borderId="0" xfId="0" applyFont="1" applyBorder="1" applyAlignment="1">
      <alignment vertical="center"/>
    </xf>
    <xf numFmtId="164" fontId="11" fillId="0" borderId="0" xfId="0" applyFont="1" applyBorder="1" applyProtection="1"/>
    <xf numFmtId="164" fontId="11" fillId="0" borderId="0" xfId="0" applyFont="1" applyBorder="1"/>
    <xf numFmtId="164" fontId="9" fillId="0" borderId="0" xfId="0" applyFont="1"/>
    <xf numFmtId="164" fontId="2" fillId="0" borderId="16" xfId="0" applyFont="1" applyBorder="1"/>
    <xf numFmtId="164" fontId="2" fillId="0" borderId="13" xfId="0" applyFont="1" applyBorder="1"/>
    <xf numFmtId="164" fontId="2" fillId="0" borderId="14" xfId="0" applyFont="1" applyBorder="1"/>
    <xf numFmtId="164" fontId="2" fillId="0" borderId="4" xfId="0" applyFont="1" applyBorder="1"/>
    <xf numFmtId="164" fontId="2" fillId="0" borderId="12" xfId="0" applyFont="1" applyBorder="1"/>
    <xf numFmtId="164" fontId="2" fillId="0" borderId="2" xfId="0" applyFont="1" applyBorder="1"/>
    <xf numFmtId="164" fontId="2" fillId="0" borderId="3" xfId="0" applyFont="1" applyBorder="1"/>
    <xf numFmtId="164" fontId="14" fillId="0" borderId="0" xfId="0" applyFont="1" applyAlignment="1" applyProtection="1">
      <alignment horizontal="left"/>
    </xf>
    <xf numFmtId="164" fontId="6" fillId="0" borderId="0" xfId="0" applyFont="1" applyBorder="1"/>
    <xf numFmtId="164" fontId="10" fillId="0" borderId="0" xfId="0" applyFont="1"/>
    <xf numFmtId="3" fontId="15" fillId="0" borderId="0" xfId="0" applyNumberFormat="1" applyFont="1" applyBorder="1" applyProtection="1"/>
    <xf numFmtId="164" fontId="15" fillId="0" borderId="0" xfId="0" applyFont="1" applyBorder="1"/>
    <xf numFmtId="164" fontId="15" fillId="0" borderId="0" xfId="0" applyFont="1" applyBorder="1" applyProtection="1"/>
    <xf numFmtId="164" fontId="17" fillId="0" borderId="17" xfId="0" applyFont="1" applyBorder="1"/>
    <xf numFmtId="164" fontId="17" fillId="0" borderId="11" xfId="0" applyFont="1" applyBorder="1"/>
    <xf numFmtId="164" fontId="17" fillId="0" borderId="18" xfId="0" applyFont="1" applyBorder="1"/>
    <xf numFmtId="164" fontId="16" fillId="0" borderId="11" xfId="0" applyFont="1" applyBorder="1" applyProtection="1"/>
    <xf numFmtId="164" fontId="16" fillId="0" borderId="3" xfId="0" applyFont="1" applyBorder="1" applyProtection="1"/>
    <xf numFmtId="164" fontId="17" fillId="0" borderId="2" xfId="0" applyFont="1" applyBorder="1"/>
    <xf numFmtId="164" fontId="17" fillId="0" borderId="3" xfId="0" applyFont="1" applyBorder="1"/>
    <xf numFmtId="164" fontId="17" fillId="0" borderId="0" xfId="0" applyFont="1" applyBorder="1"/>
    <xf numFmtId="164" fontId="17" fillId="0" borderId="17" xfId="0" applyFont="1" applyBorder="1" applyProtection="1"/>
    <xf numFmtId="3" fontId="17" fillId="0" borderId="11" xfId="0" applyNumberFormat="1" applyFont="1" applyBorder="1" applyProtection="1"/>
    <xf numFmtId="3" fontId="17" fillId="0" borderId="18" xfId="0" applyNumberFormat="1" applyFont="1" applyBorder="1" applyProtection="1"/>
    <xf numFmtId="164" fontId="17" fillId="0" borderId="11" xfId="0" applyFont="1" applyBorder="1" applyProtection="1"/>
    <xf numFmtId="164" fontId="17" fillId="0" borderId="3" xfId="0" applyFont="1" applyBorder="1" applyProtection="1"/>
    <xf numFmtId="164" fontId="17" fillId="0" borderId="2" xfId="0" applyFont="1" applyBorder="1" applyProtection="1"/>
    <xf numFmtId="164" fontId="17" fillId="0" borderId="11" xfId="0" applyFont="1" applyBorder="1" applyAlignment="1" applyProtection="1"/>
    <xf numFmtId="164" fontId="17" fillId="0" borderId="2" xfId="0" applyFont="1" applyBorder="1" applyAlignment="1" applyProtection="1">
      <alignment horizontal="right"/>
    </xf>
    <xf numFmtId="164" fontId="17" fillId="0" borderId="0" xfId="0" applyFont="1" applyBorder="1" applyProtection="1"/>
    <xf numFmtId="164" fontId="17" fillId="0" borderId="17" xfId="0" applyFont="1" applyBorder="1" applyAlignment="1" applyProtection="1">
      <alignment horizontal="left"/>
    </xf>
    <xf numFmtId="164" fontId="17" fillId="0" borderId="3" xfId="0" applyFont="1" applyBorder="1" applyAlignment="1" applyProtection="1">
      <alignment horizontal="right"/>
    </xf>
    <xf numFmtId="3" fontId="17" fillId="0" borderId="0" xfId="0" applyNumberFormat="1" applyFont="1" applyBorder="1" applyProtection="1"/>
    <xf numFmtId="164" fontId="16" fillId="0" borderId="17" xfId="0" applyFont="1" applyBorder="1" applyAlignment="1" applyProtection="1">
      <alignment horizontal="right"/>
    </xf>
    <xf numFmtId="3" fontId="16" fillId="0" borderId="0" xfId="0" applyNumberFormat="1" applyFont="1" applyBorder="1" applyProtection="1"/>
    <xf numFmtId="3" fontId="16" fillId="0" borderId="18" xfId="0" applyNumberFormat="1" applyFont="1" applyBorder="1" applyProtection="1"/>
    <xf numFmtId="164" fontId="16" fillId="0" borderId="2" xfId="0" applyFont="1" applyBorder="1" applyProtection="1"/>
    <xf numFmtId="164" fontId="16" fillId="0" borderId="2" xfId="0" applyFont="1" applyBorder="1"/>
    <xf numFmtId="164" fontId="16" fillId="0" borderId="18" xfId="0" applyFont="1" applyBorder="1"/>
    <xf numFmtId="164" fontId="17" fillId="0" borderId="0" xfId="0" applyFont="1" applyBorder="1" applyAlignment="1" applyProtection="1">
      <alignment horizontal="right"/>
    </xf>
    <xf numFmtId="164" fontId="17" fillId="0" borderId="27" xfId="0" applyFont="1" applyBorder="1" applyProtection="1"/>
    <xf numFmtId="164" fontId="17" fillId="0" borderId="3" xfId="0" applyFont="1" applyBorder="1" applyAlignment="1" applyProtection="1">
      <alignment horizontal="left"/>
    </xf>
    <xf numFmtId="164" fontId="16" fillId="0" borderId="17" xfId="0" applyFont="1" applyBorder="1" applyProtection="1"/>
    <xf numFmtId="164" fontId="17" fillId="0" borderId="0" xfId="0" applyFont="1" applyProtection="1"/>
    <xf numFmtId="164" fontId="17" fillId="0" borderId="10" xfId="0" applyFont="1" applyBorder="1" applyProtection="1"/>
    <xf numFmtId="164" fontId="17" fillId="0" borderId="2" xfId="0" applyFont="1" applyBorder="1" applyAlignment="1" applyProtection="1">
      <alignment horizontal="left"/>
    </xf>
    <xf numFmtId="164" fontId="16" fillId="0" borderId="20" xfId="0" applyFont="1" applyBorder="1" applyProtection="1"/>
    <xf numFmtId="164" fontId="16" fillId="0" borderId="21" xfId="0" applyFont="1" applyBorder="1" applyProtection="1"/>
    <xf numFmtId="3" fontId="17" fillId="0" borderId="22" xfId="0" applyNumberFormat="1" applyFont="1" applyBorder="1" applyProtection="1"/>
    <xf numFmtId="164" fontId="16" fillId="0" borderId="23" xfId="0" applyFont="1" applyBorder="1" applyProtection="1"/>
    <xf numFmtId="164" fontId="16" fillId="0" borderId="19" xfId="0" applyFont="1" applyBorder="1" applyProtection="1"/>
    <xf numFmtId="164" fontId="16" fillId="0" borderId="24" xfId="0" applyFont="1" applyBorder="1" applyProtection="1"/>
    <xf numFmtId="164" fontId="16" fillId="0" borderId="25" xfId="0" applyFont="1" applyBorder="1" applyProtection="1"/>
    <xf numFmtId="164" fontId="16" fillId="0" borderId="24" xfId="0" applyFont="1" applyBorder="1" applyAlignment="1" applyProtection="1">
      <alignment horizontal="left"/>
    </xf>
    <xf numFmtId="164" fontId="16" fillId="0" borderId="26" xfId="0" applyFont="1" applyBorder="1" applyProtection="1"/>
    <xf numFmtId="164" fontId="18" fillId="0" borderId="0" xfId="0" applyFont="1" applyAlignment="1" applyProtection="1">
      <alignment horizontal="left"/>
    </xf>
    <xf numFmtId="164" fontId="19" fillId="0" borderId="0" xfId="0" applyFont="1" applyBorder="1"/>
    <xf numFmtId="164" fontId="20" fillId="0" borderId="3" xfId="0" applyFont="1" applyBorder="1" applyProtection="1"/>
    <xf numFmtId="164" fontId="12" fillId="2" borderId="1" xfId="0" applyFont="1" applyFill="1" applyBorder="1" applyAlignment="1">
      <alignment horizontal="center" vertical="center"/>
    </xf>
    <xf numFmtId="164" fontId="13" fillId="2" borderId="8" xfId="0" applyFont="1" applyFill="1" applyBorder="1" applyAlignment="1">
      <alignment vertical="center"/>
    </xf>
    <xf numFmtId="164" fontId="13" fillId="2" borderId="9" xfId="0" applyFont="1" applyFill="1" applyBorder="1" applyAlignment="1">
      <alignment vertical="center"/>
    </xf>
    <xf numFmtId="164" fontId="13" fillId="2" borderId="0" xfId="0" applyFont="1" applyFill="1" applyBorder="1" applyAlignment="1" applyProtection="1">
      <alignment horizontal="center" vertical="center"/>
    </xf>
    <xf numFmtId="164" fontId="13" fillId="2" borderId="12" xfId="0" applyFont="1" applyFill="1" applyBorder="1" applyAlignment="1">
      <alignment horizontal="center" vertical="center"/>
    </xf>
    <xf numFmtId="164" fontId="12" fillId="2" borderId="0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 wrapText="1"/>
    </xf>
    <xf numFmtId="164" fontId="13" fillId="2" borderId="14" xfId="0" applyFont="1" applyFill="1" applyBorder="1" applyAlignment="1">
      <alignment horizontal="center" vertical="center" wrapText="1"/>
    </xf>
    <xf numFmtId="164" fontId="13" fillId="2" borderId="13" xfId="0" applyFont="1" applyFill="1" applyBorder="1" applyAlignment="1" applyProtection="1">
      <alignment horizontal="center" vertical="center"/>
    </xf>
    <xf numFmtId="164" fontId="13" fillId="2" borderId="4" xfId="0" applyFont="1" applyFill="1" applyBorder="1" applyAlignment="1" applyProtection="1">
      <alignment horizontal="center" vertical="center"/>
    </xf>
    <xf numFmtId="164" fontId="13" fillId="2" borderId="2" xfId="0" applyFont="1" applyFill="1" applyBorder="1" applyAlignment="1" applyProtection="1">
      <alignment horizontal="center" vertical="center"/>
    </xf>
    <xf numFmtId="164" fontId="13" fillId="2" borderId="12" xfId="0" applyFont="1" applyFill="1" applyBorder="1" applyAlignment="1" applyProtection="1">
      <alignment horizontal="center" vertical="center"/>
    </xf>
    <xf numFmtId="164" fontId="13" fillId="2" borderId="15" xfId="0" applyFont="1" applyFill="1" applyBorder="1" applyAlignment="1" applyProtection="1">
      <alignment horizontal="center" vertical="center"/>
    </xf>
    <xf numFmtId="164" fontId="13" fillId="2" borderId="7" xfId="0" applyFont="1" applyFill="1" applyBorder="1" applyAlignment="1" applyProtection="1">
      <alignment horizontal="center" vertical="center"/>
    </xf>
    <xf numFmtId="164" fontId="13" fillId="2" borderId="6" xfId="0" applyFont="1" applyFill="1" applyBorder="1" applyAlignment="1" applyProtection="1">
      <alignment horizontal="center" vertical="center"/>
    </xf>
    <xf numFmtId="164" fontId="13" fillId="2" borderId="9" xfId="0" applyFont="1" applyFill="1" applyBorder="1" applyAlignment="1" applyProtection="1">
      <alignment horizontal="center" vertical="center"/>
    </xf>
    <xf numFmtId="164" fontId="2" fillId="3" borderId="1" xfId="0" applyFont="1" applyFill="1" applyBorder="1"/>
    <xf numFmtId="164" fontId="17" fillId="3" borderId="0" xfId="0" applyFont="1" applyFill="1" applyBorder="1"/>
    <xf numFmtId="164" fontId="16" fillId="3" borderId="0" xfId="0" applyFont="1" applyFill="1" applyBorder="1" applyAlignment="1" applyProtection="1">
      <alignment horizontal="left"/>
    </xf>
    <xf numFmtId="164" fontId="17" fillId="3" borderId="0" xfId="0" applyFont="1" applyFill="1" applyBorder="1" applyAlignment="1" applyProtection="1">
      <alignment horizontal="left"/>
    </xf>
    <xf numFmtId="164" fontId="16" fillId="3" borderId="19" xfId="0" applyFont="1" applyFill="1" applyBorder="1" applyAlignment="1" applyProtection="1">
      <alignment horizontal="left"/>
    </xf>
    <xf numFmtId="164" fontId="16" fillId="4" borderId="0" xfId="0" applyFont="1" applyFill="1" applyBorder="1" applyAlignment="1" applyProtection="1">
      <alignment horizontal="left"/>
    </xf>
    <xf numFmtId="164" fontId="16" fillId="4" borderId="17" xfId="0" applyFont="1" applyFill="1" applyBorder="1" applyProtection="1"/>
    <xf numFmtId="3" fontId="16" fillId="4" borderId="11" xfId="0" applyNumberFormat="1" applyFont="1" applyFill="1" applyBorder="1" applyProtection="1"/>
    <xf numFmtId="3" fontId="16" fillId="4" borderId="18" xfId="0" applyNumberFormat="1" applyFont="1" applyFill="1" applyBorder="1" applyProtection="1"/>
    <xf numFmtId="164" fontId="16" fillId="4" borderId="11" xfId="0" applyFont="1" applyFill="1" applyBorder="1" applyProtection="1"/>
    <xf numFmtId="164" fontId="16" fillId="4" borderId="3" xfId="0" applyFont="1" applyFill="1" applyBorder="1" applyProtection="1"/>
    <xf numFmtId="164" fontId="16" fillId="4" borderId="2" xfId="0" applyFont="1" applyFill="1" applyBorder="1" applyProtection="1"/>
    <xf numFmtId="3" fontId="16" fillId="4" borderId="2" xfId="0" applyNumberFormat="1" applyFont="1" applyFill="1" applyBorder="1" applyProtection="1"/>
    <xf numFmtId="3" fontId="16" fillId="4" borderId="17" xfId="0" applyNumberFormat="1" applyFont="1" applyFill="1" applyBorder="1" applyProtection="1"/>
    <xf numFmtId="3" fontId="16" fillId="4" borderId="3" xfId="0" applyNumberFormat="1" applyFont="1" applyFill="1" applyBorder="1" applyProtection="1"/>
    <xf numFmtId="164" fontId="16" fillId="4" borderId="0" xfId="0" applyFont="1" applyFill="1" applyBorder="1" applyAlignment="1" applyProtection="1">
      <alignment horizontal="center"/>
    </xf>
    <xf numFmtId="164" fontId="16" fillId="4" borderId="18" xfId="0" applyFont="1" applyFill="1" applyBorder="1" applyProtection="1"/>
    <xf numFmtId="3" fontId="16" fillId="4" borderId="0" xfId="0" applyNumberFormat="1" applyFont="1" applyFill="1" applyBorder="1" applyProtection="1"/>
    <xf numFmtId="164" fontId="16" fillId="0" borderId="18" xfId="0" applyFont="1" applyBorder="1" applyProtection="1"/>
    <xf numFmtId="164" fontId="22" fillId="0" borderId="0" xfId="0" applyFont="1"/>
    <xf numFmtId="164" fontId="21" fillId="0" borderId="0" xfId="0" applyFont="1" applyBorder="1" applyAlignment="1">
      <alignment horizontal="center"/>
    </xf>
    <xf numFmtId="164" fontId="13" fillId="2" borderId="5" xfId="0" applyFont="1" applyFill="1" applyBorder="1" applyAlignment="1" applyProtection="1">
      <alignment horizontal="center" vertical="center"/>
    </xf>
    <xf numFmtId="164" fontId="13" fillId="2" borderId="31" xfId="0" applyFont="1" applyFill="1" applyBorder="1" applyAlignment="1" applyProtection="1">
      <alignment horizontal="center" vertical="center"/>
    </xf>
    <xf numFmtId="164" fontId="13" fillId="2" borderId="32" xfId="0" applyFont="1" applyFill="1" applyBorder="1" applyAlignment="1" applyProtection="1">
      <alignment horizontal="center" vertical="center"/>
    </xf>
    <xf numFmtId="164" fontId="13" fillId="2" borderId="33" xfId="0" applyFont="1" applyFill="1" applyBorder="1" applyAlignment="1" applyProtection="1">
      <alignment horizontal="center" vertical="center"/>
    </xf>
    <xf numFmtId="164" fontId="13" fillId="2" borderId="7" xfId="0" applyFont="1" applyFill="1" applyBorder="1" applyAlignment="1" applyProtection="1">
      <alignment horizontal="center" vertical="center"/>
    </xf>
    <xf numFmtId="164" fontId="13" fillId="2" borderId="31" xfId="0" applyFont="1" applyFill="1" applyBorder="1" applyAlignment="1">
      <alignment horizontal="center" vertical="center"/>
    </xf>
    <xf numFmtId="164" fontId="13" fillId="2" borderId="28" xfId="0" applyFont="1" applyFill="1" applyBorder="1" applyAlignment="1" applyProtection="1">
      <alignment horizontal="center" vertical="center" wrapText="1"/>
    </xf>
    <xf numFmtId="164" fontId="13" fillId="2" borderId="1" xfId="0" applyFont="1" applyFill="1" applyBorder="1" applyAlignment="1" applyProtection="1">
      <alignment horizontal="center" vertical="center" wrapText="1"/>
    </xf>
    <xf numFmtId="164" fontId="13" fillId="2" borderId="29" xfId="0" applyFont="1" applyFill="1" applyBorder="1" applyAlignment="1" applyProtection="1">
      <alignment horizontal="center" vertical="center" wrapText="1"/>
    </xf>
    <xf numFmtId="164" fontId="13" fillId="2" borderId="30" xfId="0" applyFont="1" applyFill="1" applyBorder="1" applyAlignment="1" applyProtection="1">
      <alignment horizontal="center" vertical="center" wrapText="1"/>
    </xf>
    <xf numFmtId="164" fontId="13" fillId="2" borderId="8" xfId="0" applyFont="1" applyFill="1" applyBorder="1" applyAlignment="1" applyProtection="1">
      <alignment horizontal="center" vertical="center"/>
    </xf>
    <xf numFmtId="164" fontId="13" fillId="2" borderId="9" xfId="0" applyFont="1" applyFill="1" applyBorder="1" applyAlignment="1" applyProtection="1">
      <alignment horizontal="center" vertical="center"/>
    </xf>
    <xf numFmtId="164" fontId="13" fillId="2" borderId="6" xfId="0" applyFont="1" applyFill="1" applyBorder="1" applyAlignment="1" applyProtection="1">
      <alignment horizontal="center" vertical="center"/>
    </xf>
    <xf numFmtId="164" fontId="13" fillId="2" borderId="5" xfId="0" applyFont="1" applyFill="1" applyBorder="1" applyAlignment="1">
      <alignment horizontal="center" vertical="center" wrapText="1"/>
    </xf>
    <xf numFmtId="164" fontId="13" fillId="2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2"/>
  <sheetViews>
    <sheetView showGridLines="0" showZeros="0" tabSelected="1" zoomScaleNormal="100" workbookViewId="0">
      <pane xSplit="1" ySplit="10" topLeftCell="B11" activePane="bottomRight" state="frozen"/>
      <selection pane="topRight" activeCell="B1" sqref="B1"/>
      <selection pane="bottomLeft" activeCell="A7" sqref="A7"/>
      <selection pane="bottomRight" sqref="A1:AJ3"/>
    </sheetView>
  </sheetViews>
  <sheetFormatPr baseColWidth="10" defaultColWidth="9.625" defaultRowHeight="13.5"/>
  <cols>
    <col min="1" max="1" width="20" customWidth="1"/>
    <col min="2" max="3" width="6.625" customWidth="1"/>
    <col min="4" max="4" width="6.5" customWidth="1"/>
    <col min="5" max="5" width="5.625" customWidth="1"/>
    <col min="6" max="6" width="6.25" customWidth="1"/>
    <col min="7" max="7" width="6" bestFit="1" customWidth="1"/>
    <col min="8" max="8" width="3.375" bestFit="1" customWidth="1"/>
    <col min="9" max="9" width="3.25" bestFit="1" customWidth="1"/>
    <col min="10" max="11" width="3.125" bestFit="1" customWidth="1"/>
    <col min="12" max="12" width="6" bestFit="1" customWidth="1"/>
    <col min="13" max="13" width="3.375" bestFit="1" customWidth="1"/>
    <col min="14" max="14" width="2.5" bestFit="1" customWidth="1"/>
    <col min="15" max="15" width="3.125" bestFit="1" customWidth="1"/>
    <col min="16" max="16" width="2.5" bestFit="1" customWidth="1"/>
    <col min="17" max="17" width="6" bestFit="1" customWidth="1"/>
    <col min="18" max="21" width="3.125" bestFit="1" customWidth="1"/>
    <col min="22" max="22" width="6" bestFit="1" customWidth="1"/>
    <col min="23" max="23" width="3.125" bestFit="1" customWidth="1"/>
    <col min="24" max="24" width="2.625" bestFit="1" customWidth="1"/>
    <col min="25" max="25" width="3.125" bestFit="1" customWidth="1"/>
    <col min="26" max="26" width="2.875" bestFit="1" customWidth="1"/>
    <col min="27" max="27" width="6" bestFit="1" customWidth="1"/>
    <col min="28" max="31" width="3.125" bestFit="1" customWidth="1"/>
    <col min="32" max="32" width="6.75" customWidth="1"/>
    <col min="33" max="36" width="3.125" bestFit="1" customWidth="1"/>
    <col min="37" max="38" width="3.625" customWidth="1"/>
    <col min="39" max="39" width="16.375" customWidth="1"/>
  </cols>
  <sheetData>
    <row r="1" spans="1:38" ht="15.75">
      <c r="A1" s="117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</row>
    <row r="2" spans="1:38" ht="15.75">
      <c r="A2" s="117" t="s">
        <v>41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</row>
    <row r="3" spans="1:38" ht="15.75">
      <c r="A3" s="117" t="s">
        <v>42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</row>
    <row r="4" spans="1:38" ht="15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38" ht="18.75">
      <c r="A5" s="117" t="s">
        <v>37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7"/>
      <c r="AL5" s="17"/>
    </row>
    <row r="6" spans="1:38" ht="18.75">
      <c r="A6" s="117" t="s">
        <v>38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7"/>
      <c r="AL6" s="17"/>
    </row>
    <row r="7" spans="1:38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1"/>
      <c r="AL7" s="1"/>
    </row>
    <row r="8" spans="1:38" s="2" customFormat="1" ht="13.5" customHeight="1">
      <c r="A8" s="81"/>
      <c r="B8" s="131" t="s">
        <v>0</v>
      </c>
      <c r="C8" s="124" t="s">
        <v>27</v>
      </c>
      <c r="D8" s="125"/>
      <c r="E8" s="132" t="s">
        <v>1</v>
      </c>
      <c r="F8" s="132"/>
      <c r="G8" s="118" t="s">
        <v>2</v>
      </c>
      <c r="H8" s="118"/>
      <c r="I8" s="118"/>
      <c r="J8" s="118"/>
      <c r="K8" s="118"/>
      <c r="L8" s="118" t="s">
        <v>3</v>
      </c>
      <c r="M8" s="118"/>
      <c r="N8" s="118"/>
      <c r="O8" s="118"/>
      <c r="P8" s="118"/>
      <c r="Q8" s="118" t="s">
        <v>4</v>
      </c>
      <c r="R8" s="118"/>
      <c r="S8" s="118"/>
      <c r="T8" s="118"/>
      <c r="U8" s="118"/>
      <c r="V8" s="128" t="s">
        <v>5</v>
      </c>
      <c r="W8" s="129"/>
      <c r="X8" s="129"/>
      <c r="Y8" s="129"/>
      <c r="Z8" s="130"/>
      <c r="AA8" s="118" t="s">
        <v>6</v>
      </c>
      <c r="AB8" s="118"/>
      <c r="AC8" s="118"/>
      <c r="AD8" s="118"/>
      <c r="AE8" s="118"/>
      <c r="AF8" s="82" t="s">
        <v>7</v>
      </c>
      <c r="AG8" s="83"/>
      <c r="AH8" s="83"/>
      <c r="AI8" s="83"/>
      <c r="AJ8" s="83"/>
      <c r="AK8" s="19"/>
      <c r="AL8" s="18"/>
    </row>
    <row r="9" spans="1:38" s="2" customFormat="1">
      <c r="A9" s="84" t="s">
        <v>8</v>
      </c>
      <c r="B9" s="131"/>
      <c r="C9" s="126"/>
      <c r="D9" s="127"/>
      <c r="E9" s="132"/>
      <c r="F9" s="132"/>
      <c r="G9" s="85" t="s">
        <v>9</v>
      </c>
      <c r="H9" s="123" t="s">
        <v>10</v>
      </c>
      <c r="I9" s="123"/>
      <c r="J9" s="120" t="s">
        <v>11</v>
      </c>
      <c r="K9" s="120"/>
      <c r="L9" s="85" t="s">
        <v>9</v>
      </c>
      <c r="M9" s="119" t="s">
        <v>10</v>
      </c>
      <c r="N9" s="119"/>
      <c r="O9" s="120" t="s">
        <v>11</v>
      </c>
      <c r="P9" s="120"/>
      <c r="Q9" s="85" t="s">
        <v>9</v>
      </c>
      <c r="R9" s="119" t="s">
        <v>10</v>
      </c>
      <c r="S9" s="119"/>
      <c r="T9" s="120" t="s">
        <v>11</v>
      </c>
      <c r="U9" s="120"/>
      <c r="V9" s="85" t="s">
        <v>9</v>
      </c>
      <c r="W9" s="119" t="s">
        <v>10</v>
      </c>
      <c r="X9" s="119"/>
      <c r="Y9" s="121" t="s">
        <v>11</v>
      </c>
      <c r="Z9" s="122"/>
      <c r="AA9" s="85" t="s">
        <v>9</v>
      </c>
      <c r="AB9" s="119" t="s">
        <v>10</v>
      </c>
      <c r="AC9" s="119"/>
      <c r="AD9" s="120" t="s">
        <v>11</v>
      </c>
      <c r="AE9" s="120"/>
      <c r="AF9" s="85" t="s">
        <v>9</v>
      </c>
      <c r="AG9" s="119" t="s">
        <v>10</v>
      </c>
      <c r="AH9" s="119"/>
      <c r="AI9" s="120" t="s">
        <v>11</v>
      </c>
      <c r="AJ9" s="121"/>
      <c r="AK9" s="3"/>
      <c r="AL9" s="18"/>
    </row>
    <row r="10" spans="1:38" s="2" customFormat="1">
      <c r="A10" s="86"/>
      <c r="B10" s="131"/>
      <c r="C10" s="87" t="s">
        <v>10</v>
      </c>
      <c r="D10" s="88" t="s">
        <v>11</v>
      </c>
      <c r="E10" s="89" t="s">
        <v>12</v>
      </c>
      <c r="F10" s="90" t="s">
        <v>13</v>
      </c>
      <c r="G10" s="91" t="s">
        <v>14</v>
      </c>
      <c r="H10" s="92" t="s">
        <v>15</v>
      </c>
      <c r="I10" s="92" t="s">
        <v>16</v>
      </c>
      <c r="J10" s="92" t="s">
        <v>12</v>
      </c>
      <c r="K10" s="90" t="s">
        <v>17</v>
      </c>
      <c r="L10" s="93" t="s">
        <v>14</v>
      </c>
      <c r="M10" s="94" t="s">
        <v>18</v>
      </c>
      <c r="N10" s="94" t="s">
        <v>19</v>
      </c>
      <c r="O10" s="94" t="s">
        <v>12</v>
      </c>
      <c r="P10" s="95" t="s">
        <v>19</v>
      </c>
      <c r="Q10" s="93" t="s">
        <v>14</v>
      </c>
      <c r="R10" s="94" t="s">
        <v>20</v>
      </c>
      <c r="S10" s="94" t="s">
        <v>17</v>
      </c>
      <c r="T10" s="94" t="s">
        <v>12</v>
      </c>
      <c r="U10" s="95" t="s">
        <v>19</v>
      </c>
      <c r="V10" s="93" t="s">
        <v>14</v>
      </c>
      <c r="W10" s="94" t="s">
        <v>12</v>
      </c>
      <c r="X10" s="94" t="s">
        <v>19</v>
      </c>
      <c r="Y10" s="94" t="s">
        <v>20</v>
      </c>
      <c r="Z10" s="94" t="s">
        <v>17</v>
      </c>
      <c r="AA10" s="93" t="s">
        <v>14</v>
      </c>
      <c r="AB10" s="94" t="s">
        <v>20</v>
      </c>
      <c r="AC10" s="94" t="s">
        <v>19</v>
      </c>
      <c r="AD10" s="94" t="s">
        <v>12</v>
      </c>
      <c r="AE10" s="95" t="s">
        <v>17</v>
      </c>
      <c r="AF10" s="93" t="s">
        <v>14</v>
      </c>
      <c r="AG10" s="94" t="s">
        <v>20</v>
      </c>
      <c r="AH10" s="94" t="s">
        <v>19</v>
      </c>
      <c r="AI10" s="94" t="s">
        <v>20</v>
      </c>
      <c r="AJ10" s="96" t="s">
        <v>19</v>
      </c>
      <c r="AK10" s="3"/>
      <c r="AL10" s="3"/>
    </row>
    <row r="11" spans="1:38">
      <c r="A11" s="97"/>
      <c r="B11" s="23"/>
      <c r="C11" s="24"/>
      <c r="D11" s="25"/>
      <c r="E11" s="24"/>
      <c r="F11" s="26"/>
      <c r="G11" s="27"/>
      <c r="H11" s="27"/>
      <c r="I11" s="27"/>
      <c r="J11" s="27"/>
      <c r="K11" s="26"/>
      <c r="L11" s="24"/>
      <c r="M11" s="28" t="s">
        <v>21</v>
      </c>
      <c r="N11" s="28"/>
      <c r="O11" s="28"/>
      <c r="P11" s="29"/>
      <c r="Q11" s="24"/>
      <c r="R11" s="28"/>
      <c r="S11" s="28"/>
      <c r="T11" s="28"/>
      <c r="U11" s="29"/>
      <c r="V11" s="24"/>
      <c r="W11" s="28"/>
      <c r="X11" s="28"/>
      <c r="Y11" s="28"/>
      <c r="Z11" s="28"/>
      <c r="AA11" s="24"/>
      <c r="AB11" s="28"/>
      <c r="AC11" s="28"/>
      <c r="AD11" s="28"/>
      <c r="AE11" s="29"/>
      <c r="AF11" s="24"/>
      <c r="AG11" s="28"/>
      <c r="AH11" s="28"/>
      <c r="AI11" s="28"/>
      <c r="AJ11" s="12"/>
      <c r="AK11" s="4"/>
      <c r="AL11" s="4"/>
    </row>
    <row r="12" spans="1:38" ht="20.100000000000001" customHeight="1">
      <c r="A12" s="112" t="s">
        <v>28</v>
      </c>
      <c r="B12" s="103">
        <f t="shared" ref="B12:B30" si="0">E12+F12</f>
        <v>860</v>
      </c>
      <c r="C12" s="106">
        <f>SUM(C14+C19)</f>
        <v>324</v>
      </c>
      <c r="D12" s="113">
        <f>SUM(D14+D19)</f>
        <v>536</v>
      </c>
      <c r="E12" s="106">
        <f>H12+J12+M12+O12+R12+T12+W12+Y12+AB12+AD12+AG12+AI12</f>
        <v>537</v>
      </c>
      <c r="F12" s="107">
        <f>I12+K12+N12+P12+S12+U12+X12+AC12+AE12+AH12+AJ12+Z12</f>
        <v>323</v>
      </c>
      <c r="G12" s="109">
        <f t="shared" ref="G12:AJ12" si="1">G14+G19</f>
        <v>151</v>
      </c>
      <c r="H12" s="109">
        <f>H14+H19</f>
        <v>45</v>
      </c>
      <c r="I12" s="109">
        <f t="shared" si="1"/>
        <v>17</v>
      </c>
      <c r="J12" s="109">
        <f t="shared" si="1"/>
        <v>63</v>
      </c>
      <c r="K12" s="111">
        <f t="shared" si="1"/>
        <v>26</v>
      </c>
      <c r="L12" s="104">
        <f t="shared" si="1"/>
        <v>93</v>
      </c>
      <c r="M12" s="109">
        <f t="shared" si="1"/>
        <v>33</v>
      </c>
      <c r="N12" s="109">
        <f t="shared" si="1"/>
        <v>9</v>
      </c>
      <c r="O12" s="109">
        <f t="shared" si="1"/>
        <v>44</v>
      </c>
      <c r="P12" s="111">
        <f t="shared" si="1"/>
        <v>7</v>
      </c>
      <c r="Q12" s="104">
        <f t="shared" si="1"/>
        <v>176</v>
      </c>
      <c r="R12" s="109">
        <f t="shared" si="1"/>
        <v>24</v>
      </c>
      <c r="S12" s="109">
        <f t="shared" si="1"/>
        <v>27</v>
      </c>
      <c r="T12" s="109">
        <f t="shared" si="1"/>
        <v>69</v>
      </c>
      <c r="U12" s="111">
        <f t="shared" si="1"/>
        <v>56</v>
      </c>
      <c r="V12" s="104">
        <f t="shared" si="1"/>
        <v>109</v>
      </c>
      <c r="W12" s="109">
        <f t="shared" si="1"/>
        <v>35</v>
      </c>
      <c r="X12" s="109">
        <f t="shared" si="1"/>
        <v>12</v>
      </c>
      <c r="Y12" s="109">
        <f t="shared" si="1"/>
        <v>50</v>
      </c>
      <c r="Z12" s="109">
        <f t="shared" si="1"/>
        <v>12</v>
      </c>
      <c r="AA12" s="104">
        <f t="shared" si="1"/>
        <v>124</v>
      </c>
      <c r="AB12" s="109">
        <f t="shared" si="1"/>
        <v>25</v>
      </c>
      <c r="AC12" s="109">
        <f t="shared" si="1"/>
        <v>31</v>
      </c>
      <c r="AD12" s="109">
        <f t="shared" si="1"/>
        <v>44</v>
      </c>
      <c r="AE12" s="111">
        <f t="shared" si="1"/>
        <v>24</v>
      </c>
      <c r="AF12" s="104">
        <f t="shared" si="1"/>
        <v>207</v>
      </c>
      <c r="AG12" s="109">
        <f t="shared" si="1"/>
        <v>34</v>
      </c>
      <c r="AH12" s="109">
        <f t="shared" si="1"/>
        <v>32</v>
      </c>
      <c r="AI12" s="109">
        <f t="shared" si="1"/>
        <v>71</v>
      </c>
      <c r="AJ12" s="114">
        <f t="shared" si="1"/>
        <v>70</v>
      </c>
      <c r="AK12" s="33"/>
      <c r="AL12" s="6"/>
    </row>
    <row r="13" spans="1:38" ht="20.100000000000001" customHeight="1">
      <c r="A13" s="98"/>
      <c r="B13" s="36"/>
      <c r="C13" s="37"/>
      <c r="D13" s="38"/>
      <c r="E13" s="39"/>
      <c r="F13" s="40"/>
      <c r="G13" s="41"/>
      <c r="H13" s="41"/>
      <c r="I13" s="41"/>
      <c r="J13" s="41"/>
      <c r="K13" s="42"/>
      <c r="L13" s="37"/>
      <c r="M13" s="41"/>
      <c r="N13" s="41"/>
      <c r="O13" s="41"/>
      <c r="P13" s="42"/>
      <c r="Q13" s="37"/>
      <c r="R13" s="41"/>
      <c r="S13" s="41"/>
      <c r="T13" s="41"/>
      <c r="U13" s="42"/>
      <c r="V13" s="37"/>
      <c r="W13" s="41"/>
      <c r="X13" s="41"/>
      <c r="Y13" s="41"/>
      <c r="Z13" s="41"/>
      <c r="AA13" s="37"/>
      <c r="AB13" s="41"/>
      <c r="AC13" s="41"/>
      <c r="AD13" s="41"/>
      <c r="AE13" s="42"/>
      <c r="AF13" s="37"/>
      <c r="AG13" s="41"/>
      <c r="AH13" s="41"/>
      <c r="AI13" s="41"/>
      <c r="AJ13" s="43"/>
      <c r="AK13" s="21"/>
      <c r="AL13" s="7"/>
    </row>
    <row r="14" spans="1:38" ht="20.100000000000001" customHeight="1">
      <c r="A14" s="102" t="s">
        <v>35</v>
      </c>
      <c r="B14" s="110">
        <f t="shared" si="0"/>
        <v>153</v>
      </c>
      <c r="C14" s="104">
        <f>SUM(H14+I14+M14+N14+R14+S14+W14+X14+AB14+AC14+AG14+AH14)</f>
        <v>152</v>
      </c>
      <c r="D14" s="105">
        <f>SUM(J14+K14+O14+P14+T14+U14+Y14+Z14+AD14+AE14+AI14+AJ14)</f>
        <v>1</v>
      </c>
      <c r="E14" s="106">
        <f>H14+J14+M14+O14+R14+T14+W14+Y14+AB14+AD14+AG14+AI14+AK14</f>
        <v>92</v>
      </c>
      <c r="F14" s="107">
        <f>I14+K14+N14+P14+S14+U14+X14+AC14+AE14+AH14+AJ14+AK14+Z14</f>
        <v>61</v>
      </c>
      <c r="G14" s="109">
        <f>G15+G16+G17</f>
        <v>40</v>
      </c>
      <c r="H14" s="109">
        <f>H15+H16+H17</f>
        <v>28</v>
      </c>
      <c r="I14" s="109">
        <f t="shared" ref="I14" si="2">I15+I16+I17</f>
        <v>11</v>
      </c>
      <c r="J14" s="109">
        <f t="shared" ref="J14" si="3">J15+J16+J17</f>
        <v>0</v>
      </c>
      <c r="K14" s="111">
        <f t="shared" ref="K14" si="4">K15+K16+K17</f>
        <v>1</v>
      </c>
      <c r="L14" s="104">
        <f>L15+L16+L17</f>
        <v>19</v>
      </c>
      <c r="M14" s="109">
        <f>M15+M16+M17</f>
        <v>16</v>
      </c>
      <c r="N14" s="109">
        <f t="shared" ref="N14" si="5">N15+N16+N17</f>
        <v>3</v>
      </c>
      <c r="O14" s="109">
        <f t="shared" ref="O14" si="6">O15+O16+O17</f>
        <v>0</v>
      </c>
      <c r="P14" s="111">
        <f t="shared" ref="P14" si="7">P15+P16+P17</f>
        <v>0</v>
      </c>
      <c r="Q14" s="104">
        <f>Q15+Q16+Q17</f>
        <v>23</v>
      </c>
      <c r="R14" s="109">
        <f>R15+R16+R17</f>
        <v>10</v>
      </c>
      <c r="S14" s="109">
        <f t="shared" ref="S14" si="8">S15+S16+S17</f>
        <v>13</v>
      </c>
      <c r="T14" s="109">
        <f t="shared" ref="T14" si="9">T15+T16+T17</f>
        <v>0</v>
      </c>
      <c r="U14" s="111">
        <f t="shared" ref="U14" si="10">U15+U16+U17</f>
        <v>0</v>
      </c>
      <c r="V14" s="104">
        <f>V15+V16+V17</f>
        <v>15</v>
      </c>
      <c r="W14" s="109">
        <f>W15+W16+W17</f>
        <v>13</v>
      </c>
      <c r="X14" s="109">
        <f t="shared" ref="X14" si="11">X15+X16+X17</f>
        <v>2</v>
      </c>
      <c r="Y14" s="109">
        <f t="shared" ref="Y14" si="12">Y15+Y16+Y17</f>
        <v>0</v>
      </c>
      <c r="Z14" s="111">
        <f t="shared" ref="Z14" si="13">Z15+Z16+Z17</f>
        <v>0</v>
      </c>
      <c r="AA14" s="104">
        <f>AA15+AA16+AA17</f>
        <v>35</v>
      </c>
      <c r="AB14" s="109">
        <f>AB15+AB16+AB17</f>
        <v>14</v>
      </c>
      <c r="AC14" s="109">
        <f t="shared" ref="AC14" si="14">AC15+AC16+AC17</f>
        <v>21</v>
      </c>
      <c r="AD14" s="109">
        <f t="shared" ref="AD14" si="15">AD15+AD16+AD17</f>
        <v>0</v>
      </c>
      <c r="AE14" s="111">
        <f t="shared" ref="AE14" si="16">AE15+AE16+AE17</f>
        <v>0</v>
      </c>
      <c r="AF14" s="104">
        <f>AF15+AF16+AF17</f>
        <v>21</v>
      </c>
      <c r="AG14" s="109">
        <f>AG15+AG16+AG17</f>
        <v>11</v>
      </c>
      <c r="AH14" s="109">
        <f t="shared" ref="AH14:AJ14" si="17">AH15+AH16+AH17</f>
        <v>10</v>
      </c>
      <c r="AI14" s="109">
        <f t="shared" si="17"/>
        <v>0</v>
      </c>
      <c r="AJ14" s="105">
        <f t="shared" si="17"/>
        <v>0</v>
      </c>
      <c r="AK14" s="33"/>
      <c r="AL14" s="8"/>
    </row>
    <row r="15" spans="1:38" ht="20.100000000000001" customHeight="1">
      <c r="A15" s="100" t="s">
        <v>22</v>
      </c>
      <c r="B15" s="44">
        <f t="shared" si="0"/>
        <v>149</v>
      </c>
      <c r="C15" s="45">
        <f t="shared" ref="C15:C30" si="18">SUM(H15+I15+M15+N15+R15+S15+W15+X15+AB15+AC15+AG15+AH15)</f>
        <v>148</v>
      </c>
      <c r="D15" s="46">
        <f>SUM(J15+K15+O15+P15+T15+U15+Y15+Z15+AD15+AE15+AI15+AJ15)</f>
        <v>1</v>
      </c>
      <c r="E15" s="47">
        <f>H15+J15+M15+O15+R15+T15+W15+Y15+AB15+AD15+AG15+AI15</f>
        <v>89</v>
      </c>
      <c r="F15" s="48">
        <f>I15+K15+N15+P15+S15+U15+X15+AC15+AE15+AH15+AJ15+AL15+Z15</f>
        <v>60</v>
      </c>
      <c r="G15" s="49">
        <f>H15+I15+J15+K15</f>
        <v>39</v>
      </c>
      <c r="H15" s="49">
        <v>28</v>
      </c>
      <c r="I15" s="49">
        <v>10</v>
      </c>
      <c r="J15" s="49"/>
      <c r="K15" s="80">
        <v>1</v>
      </c>
      <c r="L15" s="47">
        <f>M15+N15+O15+P15</f>
        <v>18</v>
      </c>
      <c r="M15" s="49">
        <v>15</v>
      </c>
      <c r="N15" s="49">
        <v>3</v>
      </c>
      <c r="O15" s="49"/>
      <c r="P15" s="48"/>
      <c r="Q15" s="47">
        <f>R15+S15+T15+U15</f>
        <v>23</v>
      </c>
      <c r="R15" s="49">
        <v>10</v>
      </c>
      <c r="S15" s="49">
        <v>13</v>
      </c>
      <c r="T15" s="49"/>
      <c r="U15" s="48"/>
      <c r="V15" s="47">
        <f>W15+X15+Y15</f>
        <v>15</v>
      </c>
      <c r="W15" s="49">
        <v>13</v>
      </c>
      <c r="X15" s="49">
        <v>2</v>
      </c>
      <c r="Y15" s="49"/>
      <c r="Z15" s="49"/>
      <c r="AA15" s="47">
        <f>AB15+AC15+AD15+AE15</f>
        <v>34</v>
      </c>
      <c r="AB15" s="49">
        <v>13</v>
      </c>
      <c r="AC15" s="49">
        <v>21</v>
      </c>
      <c r="AD15" s="49"/>
      <c r="AE15" s="48"/>
      <c r="AF15" s="50">
        <f>AG15+AH15+AI15+AJ15</f>
        <v>20</v>
      </c>
      <c r="AG15" s="51">
        <v>10</v>
      </c>
      <c r="AH15" s="49">
        <v>10</v>
      </c>
      <c r="AI15" s="51"/>
      <c r="AJ15" s="52"/>
      <c r="AK15" s="20"/>
      <c r="AL15" s="9"/>
    </row>
    <row r="16" spans="1:38" ht="20.100000000000001" customHeight="1">
      <c r="A16" s="100" t="s">
        <v>23</v>
      </c>
      <c r="B16" s="44">
        <f t="shared" si="0"/>
        <v>3</v>
      </c>
      <c r="C16" s="45">
        <f t="shared" si="18"/>
        <v>3</v>
      </c>
      <c r="D16" s="46">
        <f>SUM(J16+K16+O16+P16+T16+U16+Y16+Z16+AD16+AE16+AI16+AJ16)</f>
        <v>0</v>
      </c>
      <c r="E16" s="47">
        <f t="shared" ref="E16:E30" si="19">H16+J16+M16+O16+R16+T16+W16+Y16+AB16+AD16+AG16+AI16</f>
        <v>2</v>
      </c>
      <c r="F16" s="48">
        <f>I16+K16+N16+P16+S16+U16+X16+AC16+AE16+AH16+AJ16+AL16+Z16</f>
        <v>1</v>
      </c>
      <c r="G16" s="49">
        <f>H16+I16+J16+K16</f>
        <v>1</v>
      </c>
      <c r="H16" s="49"/>
      <c r="I16" s="49">
        <v>1</v>
      </c>
      <c r="J16" s="49"/>
      <c r="K16" s="48"/>
      <c r="L16" s="47">
        <f>M16+N16+O16+P16</f>
        <v>1</v>
      </c>
      <c r="M16" s="49">
        <v>1</v>
      </c>
      <c r="N16" s="49"/>
      <c r="O16" s="49"/>
      <c r="P16" s="48"/>
      <c r="Q16" s="47">
        <f>R16+S16+T16+U16</f>
        <v>0</v>
      </c>
      <c r="R16" s="49"/>
      <c r="S16" s="49"/>
      <c r="T16" s="49"/>
      <c r="U16" s="48"/>
      <c r="V16" s="47">
        <f>W16+X16+Y16</f>
        <v>0</v>
      </c>
      <c r="W16" s="49"/>
      <c r="X16" s="49"/>
      <c r="Y16" s="49"/>
      <c r="Z16" s="49"/>
      <c r="AA16" s="47">
        <f>AB16+AC16+AD16+AE16</f>
        <v>1</v>
      </c>
      <c r="AB16" s="49">
        <v>1</v>
      </c>
      <c r="AC16" s="49"/>
      <c r="AD16" s="49"/>
      <c r="AE16" s="48"/>
      <c r="AF16" s="47">
        <f>AG16+AH16+AI16+AJ16</f>
        <v>0</v>
      </c>
      <c r="AG16" s="49"/>
      <c r="AH16" s="49"/>
      <c r="AI16" s="49"/>
      <c r="AJ16" s="52"/>
      <c r="AK16" s="20"/>
      <c r="AL16" s="9"/>
    </row>
    <row r="17" spans="1:84" ht="20.100000000000001" customHeight="1">
      <c r="A17" s="100" t="s">
        <v>39</v>
      </c>
      <c r="B17" s="44">
        <f t="shared" ref="B17" si="20">E17+F17</f>
        <v>1</v>
      </c>
      <c r="C17" s="45">
        <f t="shared" ref="C17" si="21">SUM(H17+I17+M17+N17+R17+S17+W17+X17+AB17+AC17+AG17+AH17)</f>
        <v>1</v>
      </c>
      <c r="D17" s="46">
        <f>SUM(J17+K17+O17+P17+T17+U17+Y17+Z17+AD17+AE17+AI17+AJ17)</f>
        <v>0</v>
      </c>
      <c r="E17" s="47">
        <f t="shared" ref="E17" si="22">H17+J17+M17+O17+R17+T17+W17+Y17+AB17+AD17+AG17+AI17</f>
        <v>1</v>
      </c>
      <c r="F17" s="48">
        <f>I17+K17+N17+P17+S17+U17+X17+AC17+AE17+AH17+AJ17+AL17+Z17</f>
        <v>0</v>
      </c>
      <c r="G17" s="49"/>
      <c r="H17" s="49"/>
      <c r="I17" s="49"/>
      <c r="J17" s="49"/>
      <c r="K17" s="48"/>
      <c r="L17" s="47">
        <f>M17+N17+O17+P17</f>
        <v>0</v>
      </c>
      <c r="M17" s="49"/>
      <c r="N17" s="49"/>
      <c r="O17" s="49"/>
      <c r="P17" s="48"/>
      <c r="Q17" s="47">
        <f>R17+S17+T17+U17</f>
        <v>0</v>
      </c>
      <c r="R17" s="49"/>
      <c r="S17" s="49"/>
      <c r="T17" s="49"/>
      <c r="U17" s="48"/>
      <c r="V17" s="47">
        <f>W17+X17+Y17</f>
        <v>0</v>
      </c>
      <c r="W17" s="49"/>
      <c r="X17" s="49"/>
      <c r="Y17" s="49"/>
      <c r="Z17" s="49"/>
      <c r="AA17" s="47">
        <f>AB17+AC17+AD17+AE17</f>
        <v>0</v>
      </c>
      <c r="AB17" s="49"/>
      <c r="AC17" s="49"/>
      <c r="AD17" s="49"/>
      <c r="AE17" s="48"/>
      <c r="AF17" s="47">
        <f>AG17+AH17+AI17+AJ17</f>
        <v>1</v>
      </c>
      <c r="AG17" s="49">
        <v>1</v>
      </c>
      <c r="AH17" s="49"/>
      <c r="AI17" s="49"/>
      <c r="AJ17" s="52"/>
      <c r="AK17" s="20"/>
      <c r="AL17" s="9"/>
    </row>
    <row r="18" spans="1:84" ht="20.100000000000001" customHeight="1">
      <c r="A18" s="98"/>
      <c r="B18" s="53"/>
      <c r="C18" s="45"/>
      <c r="D18" s="46"/>
      <c r="E18" s="47"/>
      <c r="F18" s="48"/>
      <c r="G18" s="41"/>
      <c r="H18" s="41"/>
      <c r="I18" s="41"/>
      <c r="J18" s="41"/>
      <c r="K18" s="42"/>
      <c r="L18" s="37"/>
      <c r="M18" s="41"/>
      <c r="N18" s="41"/>
      <c r="O18" s="41"/>
      <c r="P18" s="42"/>
      <c r="Q18" s="37"/>
      <c r="R18" s="41"/>
      <c r="S18" s="41"/>
      <c r="T18" s="41"/>
      <c r="U18" s="42"/>
      <c r="V18" s="37"/>
      <c r="W18" s="41"/>
      <c r="X18" s="41"/>
      <c r="Y18" s="41"/>
      <c r="Z18" s="41"/>
      <c r="AA18" s="37"/>
      <c r="AB18" s="41"/>
      <c r="AC18" s="41"/>
      <c r="AD18" s="41"/>
      <c r="AE18" s="42"/>
      <c r="AF18" s="37"/>
      <c r="AG18" s="41"/>
      <c r="AH18" s="41"/>
      <c r="AI18" s="41"/>
      <c r="AJ18" s="43"/>
      <c r="AK18" s="21"/>
      <c r="AL18" s="7"/>
    </row>
    <row r="19" spans="1:84" ht="20.100000000000001" customHeight="1">
      <c r="A19" s="102" t="s">
        <v>36</v>
      </c>
      <c r="B19" s="103">
        <f t="shared" si="0"/>
        <v>707</v>
      </c>
      <c r="C19" s="104">
        <f t="shared" si="18"/>
        <v>172</v>
      </c>
      <c r="D19" s="105">
        <f t="shared" ref="D19:D28" si="23">SUM(J19+K19+O19+P19+T19+U19+Y19+Z19+AD19+AE19+AI19+AJ19)</f>
        <v>535</v>
      </c>
      <c r="E19" s="106">
        <f t="shared" si="19"/>
        <v>445</v>
      </c>
      <c r="F19" s="107">
        <f>I19+K19+N19+P19+S19+U19+X19+AC19+AE19+AH19+AJ19+AL19+Z19</f>
        <v>262</v>
      </c>
      <c r="G19" s="108">
        <f>SUM(H19:K19)</f>
        <v>111</v>
      </c>
      <c r="H19" s="109">
        <f t="shared" ref="H19:I19" si="24">SUM(H20+H23+H21+H28)</f>
        <v>17</v>
      </c>
      <c r="I19" s="109">
        <f t="shared" si="24"/>
        <v>6</v>
      </c>
      <c r="J19" s="109">
        <f>SUM(J20+J23+J21+J28)</f>
        <v>63</v>
      </c>
      <c r="K19" s="109">
        <f t="shared" ref="K19" si="25">SUM(K20+K23+K21+K28)</f>
        <v>25</v>
      </c>
      <c r="L19" s="104">
        <f>SUM(M19:P19)</f>
        <v>74</v>
      </c>
      <c r="M19" s="109">
        <f t="shared" ref="M19" si="26">SUM(M20+M23+M21+M28)</f>
        <v>17</v>
      </c>
      <c r="N19" s="109">
        <f t="shared" ref="N19" si="27">SUM(N20+N23+N21+N28)</f>
        <v>6</v>
      </c>
      <c r="O19" s="109">
        <f>SUM(O20+O23+O21+O28)</f>
        <v>44</v>
      </c>
      <c r="P19" s="109">
        <f t="shared" ref="P19" si="28">SUM(P20+P23+P21+P28)</f>
        <v>7</v>
      </c>
      <c r="Q19" s="104">
        <f>SUM(R19:U19)</f>
        <v>153</v>
      </c>
      <c r="R19" s="109">
        <f t="shared" ref="R19" si="29">SUM(R20+R23+R21+R28)</f>
        <v>14</v>
      </c>
      <c r="S19" s="109">
        <f t="shared" ref="S19" si="30">SUM(S20+S23+S21+S28)</f>
        <v>14</v>
      </c>
      <c r="T19" s="109">
        <f>SUM(T20+T23+T21+T28)</f>
        <v>69</v>
      </c>
      <c r="U19" s="109">
        <f t="shared" ref="U19" si="31">SUM(U20+U23+U21+U28)</f>
        <v>56</v>
      </c>
      <c r="V19" s="104">
        <f>SUM(W19:Z19)</f>
        <v>94</v>
      </c>
      <c r="W19" s="109">
        <f t="shared" ref="W19" si="32">SUM(W20+W23+W21+W28)</f>
        <v>22</v>
      </c>
      <c r="X19" s="109">
        <f t="shared" ref="X19" si="33">SUM(X20+X23+X21+X28)</f>
        <v>10</v>
      </c>
      <c r="Y19" s="109">
        <f>SUM(Y20+Y23+Y21+Y28)</f>
        <v>50</v>
      </c>
      <c r="Z19" s="109">
        <f t="shared" ref="Z19" si="34">SUM(Z20+Z23+Z21+Z28)</f>
        <v>12</v>
      </c>
      <c r="AA19" s="104">
        <f>SUM(AB19:AE19)</f>
        <v>89</v>
      </c>
      <c r="AB19" s="109">
        <f t="shared" ref="AB19" si="35">SUM(AB20+AB23+AB21+AB28)</f>
        <v>11</v>
      </c>
      <c r="AC19" s="109">
        <f t="shared" ref="AC19" si="36">SUM(AC20+AC23+AC21+AC28)</f>
        <v>10</v>
      </c>
      <c r="AD19" s="109">
        <f>SUM(AD20+AD23+AD21+AD28)</f>
        <v>44</v>
      </c>
      <c r="AE19" s="109">
        <f t="shared" ref="AE19" si="37">SUM(AE20+AE23+AE21+AE28)</f>
        <v>24</v>
      </c>
      <c r="AF19" s="104">
        <f>SUM(AG19:AJ19)</f>
        <v>186</v>
      </c>
      <c r="AG19" s="109">
        <f t="shared" ref="AG19" si="38">SUM(AG20+AG23+AG21+AG28)</f>
        <v>23</v>
      </c>
      <c r="AH19" s="109">
        <f t="shared" ref="AH19" si="39">SUM(AH20+AH23+AH21+AH28)</f>
        <v>22</v>
      </c>
      <c r="AI19" s="109">
        <f>SUM(AI20+AI23+AI21+AI28)</f>
        <v>71</v>
      </c>
      <c r="AJ19" s="105">
        <f t="shared" ref="AJ19" si="40">SUM(AJ20+AJ23+AJ21+AJ28)</f>
        <v>70</v>
      </c>
      <c r="AK19" s="33"/>
      <c r="AL19" s="6"/>
    </row>
    <row r="20" spans="1:84" ht="20.100000000000001" customHeight="1">
      <c r="A20" s="100" t="s">
        <v>24</v>
      </c>
      <c r="B20" s="44">
        <f t="shared" si="0"/>
        <v>325</v>
      </c>
      <c r="C20" s="45">
        <f t="shared" si="18"/>
        <v>150</v>
      </c>
      <c r="D20" s="46">
        <f t="shared" si="23"/>
        <v>175</v>
      </c>
      <c r="E20" s="47">
        <f t="shared" si="19"/>
        <v>188</v>
      </c>
      <c r="F20" s="48">
        <f>I20+K20+N20+P20+S20+U20+X20+AC20+AE20+AH20+AJ20+AL20+Z20</f>
        <v>137</v>
      </c>
      <c r="G20" s="49">
        <f>SUM(H20:K20)</f>
        <v>45</v>
      </c>
      <c r="H20" s="49">
        <v>12</v>
      </c>
      <c r="I20" s="49">
        <v>4</v>
      </c>
      <c r="J20" s="49">
        <v>19</v>
      </c>
      <c r="K20" s="48">
        <v>10</v>
      </c>
      <c r="L20" s="47">
        <f>SUM(M20:P20)</f>
        <v>33</v>
      </c>
      <c r="M20" s="49">
        <v>14</v>
      </c>
      <c r="N20" s="49">
        <v>6</v>
      </c>
      <c r="O20" s="49">
        <f>1+12</f>
        <v>13</v>
      </c>
      <c r="P20" s="48"/>
      <c r="Q20" s="47">
        <f>SUM(R20:U20)</f>
        <v>104</v>
      </c>
      <c r="R20" s="49">
        <v>14</v>
      </c>
      <c r="S20" s="49">
        <v>12</v>
      </c>
      <c r="T20" s="49">
        <f>1+41</f>
        <v>42</v>
      </c>
      <c r="U20" s="48">
        <v>36</v>
      </c>
      <c r="V20" s="47">
        <f>SUM(W20:Z20)</f>
        <v>30</v>
      </c>
      <c r="W20" s="49">
        <v>16</v>
      </c>
      <c r="X20" s="49">
        <v>9</v>
      </c>
      <c r="Y20" s="49">
        <v>3</v>
      </c>
      <c r="Z20" s="49">
        <v>2</v>
      </c>
      <c r="AA20" s="47">
        <f>SUM(AB20:AE20)</f>
        <v>42</v>
      </c>
      <c r="AB20" s="49">
        <v>10</v>
      </c>
      <c r="AC20" s="49">
        <v>10</v>
      </c>
      <c r="AD20" s="49">
        <v>12</v>
      </c>
      <c r="AE20" s="54">
        <v>10</v>
      </c>
      <c r="AF20" s="47">
        <f>SUM(AG20:AL20)</f>
        <v>71</v>
      </c>
      <c r="AG20" s="49">
        <v>21</v>
      </c>
      <c r="AH20" s="49">
        <v>22</v>
      </c>
      <c r="AI20" s="49">
        <v>12</v>
      </c>
      <c r="AJ20" s="52">
        <f>2+14</f>
        <v>16</v>
      </c>
      <c r="AK20" s="20"/>
      <c r="AL20" s="9"/>
    </row>
    <row r="21" spans="1:84" ht="20.100000000000001" customHeight="1">
      <c r="A21" s="100" t="s">
        <v>25</v>
      </c>
      <c r="B21" s="44">
        <f t="shared" si="0"/>
        <v>0</v>
      </c>
      <c r="C21" s="45">
        <f t="shared" si="18"/>
        <v>0</v>
      </c>
      <c r="D21" s="46">
        <f t="shared" si="23"/>
        <v>0</v>
      </c>
      <c r="E21" s="47">
        <f t="shared" si="19"/>
        <v>0</v>
      </c>
      <c r="F21" s="48">
        <f>I21+K21+N21+P21+S21+U21+X21+AC21+AE21+AH21+AJ21+AL21+Z21</f>
        <v>0</v>
      </c>
      <c r="G21" s="49">
        <f t="shared" ref="G21:G30" si="41">SUM(H21:K21)</f>
        <v>0</v>
      </c>
      <c r="H21" s="49"/>
      <c r="I21" s="49"/>
      <c r="J21" s="49"/>
      <c r="K21" s="48"/>
      <c r="L21" s="47">
        <f t="shared" ref="L21:L30" si="42">SUM(M21:P21)</f>
        <v>0</v>
      </c>
      <c r="M21" s="49"/>
      <c r="N21" s="49"/>
      <c r="O21" s="49"/>
      <c r="P21" s="48"/>
      <c r="Q21" s="47">
        <f t="shared" ref="Q21:Q30" si="43">SUM(R21:U21)</f>
        <v>0</v>
      </c>
      <c r="R21" s="49"/>
      <c r="S21" s="49"/>
      <c r="T21" s="49"/>
      <c r="U21" s="48"/>
      <c r="V21" s="47">
        <f t="shared" ref="V21:V30" si="44">SUM(W21:Z21)</f>
        <v>0</v>
      </c>
      <c r="W21" s="49"/>
      <c r="X21" s="49"/>
      <c r="Y21" s="49"/>
      <c r="Z21" s="49"/>
      <c r="AA21" s="47">
        <f t="shared" ref="AA21:AA30" si="45">SUM(AB21:AE21)</f>
        <v>0</v>
      </c>
      <c r="AB21" s="49"/>
      <c r="AC21" s="49"/>
      <c r="AD21" s="49"/>
      <c r="AE21" s="48"/>
      <c r="AF21" s="47">
        <f t="shared" ref="AF21:AF26" si="46">SUM(AG21:AL21)</f>
        <v>0</v>
      </c>
      <c r="AG21" s="49"/>
      <c r="AH21" s="49"/>
      <c r="AI21" s="49"/>
      <c r="AJ21" s="52"/>
      <c r="AK21" s="20"/>
      <c r="AL21" s="9"/>
    </row>
    <row r="22" spans="1:84" ht="20.100000000000001" customHeight="1">
      <c r="A22" s="100"/>
      <c r="B22" s="44"/>
      <c r="C22" s="55"/>
      <c r="D22" s="46"/>
      <c r="E22" s="47"/>
      <c r="F22" s="48"/>
      <c r="G22" s="49"/>
      <c r="H22" s="49"/>
      <c r="I22" s="49"/>
      <c r="J22" s="49"/>
      <c r="K22" s="48"/>
      <c r="L22" s="47"/>
      <c r="M22" s="49"/>
      <c r="N22" s="49"/>
      <c r="O22" s="49"/>
      <c r="P22" s="48"/>
      <c r="Q22" s="47"/>
      <c r="R22" s="49"/>
      <c r="S22" s="49"/>
      <c r="T22" s="49"/>
      <c r="U22" s="48"/>
      <c r="V22" s="47"/>
      <c r="W22" s="49"/>
      <c r="X22" s="49"/>
      <c r="Y22" s="49"/>
      <c r="Z22" s="49"/>
      <c r="AA22" s="47"/>
      <c r="AB22" s="49"/>
      <c r="AC22" s="49"/>
      <c r="AD22" s="49"/>
      <c r="AE22" s="48"/>
      <c r="AF22" s="47"/>
      <c r="AG22" s="49"/>
      <c r="AH22" s="49"/>
      <c r="AI22" s="49"/>
      <c r="AJ22" s="52"/>
      <c r="AK22" s="20"/>
      <c r="AL22" s="9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32" customFormat="1" ht="20.100000000000001" customHeight="1">
      <c r="A23" s="99" t="s">
        <v>26</v>
      </c>
      <c r="B23" s="56">
        <f t="shared" si="0"/>
        <v>353</v>
      </c>
      <c r="C23" s="57">
        <f t="shared" si="18"/>
        <v>22</v>
      </c>
      <c r="D23" s="58">
        <f t="shared" si="23"/>
        <v>331</v>
      </c>
      <c r="E23" s="39">
        <f t="shared" si="19"/>
        <v>234</v>
      </c>
      <c r="F23" s="40">
        <f>I23+K23+N23+P23+S23+U23+X23+AC23+AE23+AH23+AJ23+AL23+Z23</f>
        <v>119</v>
      </c>
      <c r="G23" s="59">
        <f t="shared" si="41"/>
        <v>66</v>
      </c>
      <c r="H23" s="60">
        <f>SUM(H24:H26)</f>
        <v>5</v>
      </c>
      <c r="I23" s="60">
        <f>SUM(I24:I26)</f>
        <v>2</v>
      </c>
      <c r="J23" s="60">
        <f>SUM(J24:J26)</f>
        <v>44</v>
      </c>
      <c r="K23" s="60">
        <f>SUM(K24:K26)</f>
        <v>15</v>
      </c>
      <c r="L23" s="39">
        <f t="shared" si="42"/>
        <v>32</v>
      </c>
      <c r="M23" s="60">
        <f>SUM(M24:M26)</f>
        <v>3</v>
      </c>
      <c r="N23" s="60">
        <f>SUM(N24:N26)</f>
        <v>0</v>
      </c>
      <c r="O23" s="60">
        <f>SUM(O24:O26)</f>
        <v>24</v>
      </c>
      <c r="P23" s="60">
        <f>SUM(P24:P26)</f>
        <v>5</v>
      </c>
      <c r="Q23" s="39">
        <f t="shared" si="43"/>
        <v>49</v>
      </c>
      <c r="R23" s="60">
        <f>SUM(R24:R26)</f>
        <v>0</v>
      </c>
      <c r="S23" s="60">
        <f>SUM(S24:S26)</f>
        <v>2</v>
      </c>
      <c r="T23" s="60">
        <f>SUM(T24:T26)</f>
        <v>27</v>
      </c>
      <c r="U23" s="60">
        <f>SUM(U24:U26)</f>
        <v>20</v>
      </c>
      <c r="V23" s="39">
        <f t="shared" si="44"/>
        <v>45</v>
      </c>
      <c r="W23" s="60">
        <f>SUM(W24:W26)</f>
        <v>6</v>
      </c>
      <c r="X23" s="60">
        <f>SUM(X24:X26)</f>
        <v>1</v>
      </c>
      <c r="Y23" s="60">
        <f>SUM(Y24:Y26)</f>
        <v>32</v>
      </c>
      <c r="Z23" s="60">
        <f>SUM(Z24:Z26)</f>
        <v>6</v>
      </c>
      <c r="AA23" s="39">
        <f t="shared" si="45"/>
        <v>47</v>
      </c>
      <c r="AB23" s="60">
        <f>SUM(AB24:AB26)</f>
        <v>1</v>
      </c>
      <c r="AC23" s="60">
        <f>SUM(AC24:AC26)</f>
        <v>0</v>
      </c>
      <c r="AD23" s="60">
        <f>SUM(AD24:AD26)</f>
        <v>32</v>
      </c>
      <c r="AE23" s="60">
        <f>SUM(AE24:AE26)</f>
        <v>14</v>
      </c>
      <c r="AF23" s="39">
        <f t="shared" si="46"/>
        <v>114</v>
      </c>
      <c r="AG23" s="60">
        <f>SUM(AG24:AG26)</f>
        <v>2</v>
      </c>
      <c r="AH23" s="60">
        <f>SUM(AH24:AH26)</f>
        <v>0</v>
      </c>
      <c r="AI23" s="60">
        <f>SUM(AI24:AI26)</f>
        <v>58</v>
      </c>
      <c r="AJ23" s="61">
        <f>SUM(AJ24:AJ26)</f>
        <v>54</v>
      </c>
      <c r="AK23" s="34"/>
      <c r="AL23" s="31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84" ht="20.100000000000001" customHeight="1">
      <c r="A24" s="100" t="s">
        <v>30</v>
      </c>
      <c r="B24" s="44">
        <f t="shared" si="0"/>
        <v>40</v>
      </c>
      <c r="C24" s="55">
        <f t="shared" si="18"/>
        <v>3</v>
      </c>
      <c r="D24" s="46">
        <f t="shared" si="23"/>
        <v>37</v>
      </c>
      <c r="E24" s="47">
        <f t="shared" si="19"/>
        <v>25</v>
      </c>
      <c r="F24" s="48">
        <f>I24+K24+N24+P24+S24+U24+X24+AC24+AE24+AH24+AJ24+AL24+Z24</f>
        <v>15</v>
      </c>
      <c r="G24" s="49">
        <f t="shared" si="41"/>
        <v>5</v>
      </c>
      <c r="H24" s="51"/>
      <c r="I24" s="49"/>
      <c r="J24" s="49">
        <v>2</v>
      </c>
      <c r="K24" s="54">
        <v>3</v>
      </c>
      <c r="L24" s="47">
        <f t="shared" si="42"/>
        <v>6</v>
      </c>
      <c r="M24" s="49"/>
      <c r="N24" s="49"/>
      <c r="O24" s="49">
        <v>4</v>
      </c>
      <c r="P24" s="48">
        <v>2</v>
      </c>
      <c r="Q24" s="47">
        <f t="shared" si="43"/>
        <v>13</v>
      </c>
      <c r="R24" s="49"/>
      <c r="S24" s="49"/>
      <c r="T24" s="49">
        <v>6</v>
      </c>
      <c r="U24" s="48">
        <v>7</v>
      </c>
      <c r="V24" s="47">
        <f t="shared" si="44"/>
        <v>3</v>
      </c>
      <c r="W24" s="49">
        <v>1</v>
      </c>
      <c r="X24" s="51"/>
      <c r="Y24" s="49">
        <v>2</v>
      </c>
      <c r="Z24" s="49"/>
      <c r="AA24" s="47">
        <f t="shared" si="45"/>
        <v>5</v>
      </c>
      <c r="AB24" s="49"/>
      <c r="AC24" s="49"/>
      <c r="AD24" s="49">
        <v>4</v>
      </c>
      <c r="AE24" s="48">
        <v>1</v>
      </c>
      <c r="AF24" s="47">
        <f t="shared" si="46"/>
        <v>8</v>
      </c>
      <c r="AG24" s="49">
        <v>2</v>
      </c>
      <c r="AH24" s="49"/>
      <c r="AI24" s="49">
        <v>4</v>
      </c>
      <c r="AJ24" s="52">
        <v>2</v>
      </c>
      <c r="AK24" s="20"/>
      <c r="AL24" s="9"/>
    </row>
    <row r="25" spans="1:84" ht="20.100000000000001" customHeight="1">
      <c r="A25" s="100" t="s">
        <v>31</v>
      </c>
      <c r="B25" s="44">
        <f t="shared" si="0"/>
        <v>7</v>
      </c>
      <c r="C25" s="55">
        <f t="shared" si="18"/>
        <v>1</v>
      </c>
      <c r="D25" s="46">
        <f t="shared" si="23"/>
        <v>6</v>
      </c>
      <c r="E25" s="47">
        <f t="shared" si="19"/>
        <v>4</v>
      </c>
      <c r="F25" s="48">
        <f t="shared" ref="F25:F26" si="47">I25+K25+N25+P25+S25+U25+X25+AC25+AE25+AH25+AJ25+AL25+Z25</f>
        <v>3</v>
      </c>
      <c r="G25" s="49">
        <f t="shared" si="41"/>
        <v>0</v>
      </c>
      <c r="H25" s="62"/>
      <c r="I25" s="63"/>
      <c r="J25" s="63"/>
      <c r="K25" s="64"/>
      <c r="L25" s="47">
        <f t="shared" si="42"/>
        <v>1</v>
      </c>
      <c r="M25" s="49"/>
      <c r="N25" s="49"/>
      <c r="O25" s="49"/>
      <c r="P25" s="48">
        <v>1</v>
      </c>
      <c r="Q25" s="47">
        <f t="shared" si="43"/>
        <v>0</v>
      </c>
      <c r="R25" s="49"/>
      <c r="S25" s="49"/>
      <c r="T25" s="49"/>
      <c r="U25" s="54"/>
      <c r="V25" s="47">
        <f t="shared" si="44"/>
        <v>2</v>
      </c>
      <c r="W25" s="49">
        <v>1</v>
      </c>
      <c r="X25" s="49"/>
      <c r="Y25" s="49">
        <v>1</v>
      </c>
      <c r="Z25" s="49"/>
      <c r="AA25" s="47">
        <f t="shared" si="45"/>
        <v>2</v>
      </c>
      <c r="AB25" s="49"/>
      <c r="AC25" s="49"/>
      <c r="AD25" s="49"/>
      <c r="AE25" s="48">
        <v>2</v>
      </c>
      <c r="AF25" s="47">
        <f t="shared" si="46"/>
        <v>2</v>
      </c>
      <c r="AG25" s="51"/>
      <c r="AH25" s="49"/>
      <c r="AI25" s="49">
        <v>2</v>
      </c>
      <c r="AJ25" s="62"/>
      <c r="AK25" s="20"/>
      <c r="AL25" s="9"/>
    </row>
    <row r="26" spans="1:84" ht="20.100000000000001" customHeight="1">
      <c r="A26" s="100" t="s">
        <v>32</v>
      </c>
      <c r="B26" s="44">
        <f t="shared" si="0"/>
        <v>306</v>
      </c>
      <c r="C26" s="55">
        <f t="shared" si="18"/>
        <v>18</v>
      </c>
      <c r="D26" s="46">
        <f t="shared" si="23"/>
        <v>288</v>
      </c>
      <c r="E26" s="47">
        <f t="shared" si="19"/>
        <v>205</v>
      </c>
      <c r="F26" s="48">
        <f t="shared" si="47"/>
        <v>101</v>
      </c>
      <c r="G26" s="49">
        <f t="shared" si="41"/>
        <v>61</v>
      </c>
      <c r="H26" s="52">
        <v>5</v>
      </c>
      <c r="I26" s="63">
        <v>2</v>
      </c>
      <c r="J26" s="63">
        <v>42</v>
      </c>
      <c r="K26" s="48">
        <v>12</v>
      </c>
      <c r="L26" s="47">
        <f t="shared" si="42"/>
        <v>25</v>
      </c>
      <c r="M26" s="49">
        <v>3</v>
      </c>
      <c r="N26" s="49"/>
      <c r="O26" s="49">
        <v>20</v>
      </c>
      <c r="P26" s="48">
        <v>2</v>
      </c>
      <c r="Q26" s="47">
        <f t="shared" si="43"/>
        <v>36</v>
      </c>
      <c r="R26" s="49"/>
      <c r="S26" s="49">
        <v>2</v>
      </c>
      <c r="T26" s="49">
        <v>21</v>
      </c>
      <c r="U26" s="48">
        <v>13</v>
      </c>
      <c r="V26" s="47">
        <f t="shared" si="44"/>
        <v>40</v>
      </c>
      <c r="W26" s="49">
        <v>4</v>
      </c>
      <c r="X26" s="49">
        <v>1</v>
      </c>
      <c r="Y26" s="49">
        <v>29</v>
      </c>
      <c r="Z26" s="49">
        <v>6</v>
      </c>
      <c r="AA26" s="47">
        <f t="shared" si="45"/>
        <v>40</v>
      </c>
      <c r="AB26" s="49">
        <v>1</v>
      </c>
      <c r="AC26" s="49"/>
      <c r="AD26" s="49">
        <v>28</v>
      </c>
      <c r="AE26" s="48">
        <v>11</v>
      </c>
      <c r="AF26" s="47">
        <f t="shared" si="46"/>
        <v>104</v>
      </c>
      <c r="AG26" s="49"/>
      <c r="AH26" s="49"/>
      <c r="AI26" s="49">
        <v>52</v>
      </c>
      <c r="AJ26" s="52">
        <v>52</v>
      </c>
      <c r="AK26" s="20"/>
      <c r="AL26" s="9"/>
    </row>
    <row r="27" spans="1:84" ht="20.100000000000001" customHeight="1">
      <c r="A27" s="100"/>
      <c r="B27" s="44"/>
      <c r="C27" s="55"/>
      <c r="D27" s="46"/>
      <c r="E27" s="47"/>
      <c r="F27" s="48"/>
      <c r="G27" s="49"/>
      <c r="H27" s="52"/>
      <c r="I27" s="63"/>
      <c r="J27" s="63"/>
      <c r="K27" s="48"/>
      <c r="L27" s="47"/>
      <c r="M27" s="49"/>
      <c r="N27" s="49"/>
      <c r="O27" s="49"/>
      <c r="P27" s="48"/>
      <c r="Q27" s="47"/>
      <c r="R27" s="49"/>
      <c r="S27" s="49"/>
      <c r="T27" s="49"/>
      <c r="U27" s="48"/>
      <c r="V27" s="47"/>
      <c r="W27" s="49"/>
      <c r="X27" s="49"/>
      <c r="Y27" s="49"/>
      <c r="Z27" s="49"/>
      <c r="AA27" s="47"/>
      <c r="AB27" s="49"/>
      <c r="AC27" s="49"/>
      <c r="AD27" s="49"/>
      <c r="AE27" s="48"/>
      <c r="AF27" s="47"/>
      <c r="AG27" s="49"/>
      <c r="AH27" s="49"/>
      <c r="AI27" s="49"/>
      <c r="AJ27" s="52"/>
      <c r="AK27" s="20"/>
      <c r="AL27" s="9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</row>
    <row r="28" spans="1:84" s="32" customFormat="1" ht="20.100000000000001" customHeight="1">
      <c r="A28" s="99" t="s">
        <v>26</v>
      </c>
      <c r="B28" s="65">
        <f t="shared" si="0"/>
        <v>29</v>
      </c>
      <c r="C28" s="57">
        <f t="shared" si="18"/>
        <v>0</v>
      </c>
      <c r="D28" s="58">
        <f t="shared" si="23"/>
        <v>29</v>
      </c>
      <c r="E28" s="39">
        <f t="shared" si="19"/>
        <v>23</v>
      </c>
      <c r="F28" s="40">
        <f>I28+K28+N28+P28+S28+U28+X28+AC28+AE28+AH28+AJ28+AL28+Z28</f>
        <v>6</v>
      </c>
      <c r="G28" s="39">
        <f t="shared" si="41"/>
        <v>0</v>
      </c>
      <c r="H28" s="59">
        <f t="shared" ref="H28" si="48">SUM(H29:H30)</f>
        <v>0</v>
      </c>
      <c r="I28" s="59">
        <f t="shared" ref="I28" si="49">SUM(I29:I30)</f>
        <v>0</v>
      </c>
      <c r="J28" s="59">
        <f t="shared" ref="J28" si="50">SUM(J29:J30)</f>
        <v>0</v>
      </c>
      <c r="K28" s="59">
        <f>SUM(K29:K30)</f>
        <v>0</v>
      </c>
      <c r="L28" s="39">
        <f t="shared" si="42"/>
        <v>9</v>
      </c>
      <c r="M28" s="59">
        <f t="shared" ref="M28" si="51">SUM(M29:M30)</f>
        <v>0</v>
      </c>
      <c r="N28" s="59">
        <f t="shared" ref="N28" si="52">SUM(N29:N30)</f>
        <v>0</v>
      </c>
      <c r="O28" s="59">
        <f t="shared" ref="O28" si="53">SUM(O29:O30)</f>
        <v>7</v>
      </c>
      <c r="P28" s="59">
        <f>SUM(P29:P30)</f>
        <v>2</v>
      </c>
      <c r="Q28" s="39">
        <f t="shared" si="43"/>
        <v>0</v>
      </c>
      <c r="R28" s="59">
        <f t="shared" ref="R28" si="54">SUM(R29:R30)</f>
        <v>0</v>
      </c>
      <c r="S28" s="59">
        <f t="shared" ref="S28" si="55">SUM(S29:S30)</f>
        <v>0</v>
      </c>
      <c r="T28" s="59">
        <f t="shared" ref="T28" si="56">SUM(T29:T30)</f>
        <v>0</v>
      </c>
      <c r="U28" s="59">
        <f>SUM(U29:U30)</f>
        <v>0</v>
      </c>
      <c r="V28" s="39">
        <f t="shared" si="44"/>
        <v>19</v>
      </c>
      <c r="W28" s="59">
        <f t="shared" ref="W28:Y28" si="57">SUM(W29:W30)</f>
        <v>0</v>
      </c>
      <c r="X28" s="59">
        <f t="shared" si="57"/>
        <v>0</v>
      </c>
      <c r="Y28" s="59">
        <f t="shared" si="57"/>
        <v>15</v>
      </c>
      <c r="Z28" s="59">
        <f>SUM(Z29:Z30)</f>
        <v>4</v>
      </c>
      <c r="AA28" s="39">
        <f t="shared" si="45"/>
        <v>0</v>
      </c>
      <c r="AB28" s="59">
        <f t="shared" ref="AB28" si="58">SUM(AB29:AB30)</f>
        <v>0</v>
      </c>
      <c r="AC28" s="59">
        <f t="shared" ref="AC28" si="59">SUM(AC29:AC30)</f>
        <v>0</v>
      </c>
      <c r="AD28" s="59">
        <f t="shared" ref="AD28" si="60">SUM(AD29:AD30)</f>
        <v>0</v>
      </c>
      <c r="AE28" s="59">
        <f>SUM(AE29:AE30)</f>
        <v>0</v>
      </c>
      <c r="AF28" s="39">
        <f t="shared" ref="AF28:AF30" si="61">SUM(AG28:AJ28)</f>
        <v>1</v>
      </c>
      <c r="AG28" s="59">
        <f t="shared" ref="AG28" si="62">SUM(AG29:AG30)</f>
        <v>0</v>
      </c>
      <c r="AH28" s="59">
        <f t="shared" ref="AH28" si="63">SUM(AH29:AH30)</f>
        <v>0</v>
      </c>
      <c r="AI28" s="59">
        <f t="shared" ref="AI28" si="64">SUM(AI29:AI30)</f>
        <v>1</v>
      </c>
      <c r="AJ28" s="115">
        <f>SUM(AJ29:AJ30)</f>
        <v>0</v>
      </c>
      <c r="AK28" s="35"/>
      <c r="AL28" s="16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1:84" ht="20.100000000000001" customHeight="1">
      <c r="A29" s="100" t="s">
        <v>33</v>
      </c>
      <c r="B29" s="44">
        <f t="shared" si="0"/>
        <v>0</v>
      </c>
      <c r="C29" s="55">
        <f t="shared" si="18"/>
        <v>0</v>
      </c>
      <c r="D29" s="46">
        <f>SUM(J29+K29+O29+P29+T29+U29+Y29+Z29+AD29+AE29+AI29+AJ29)</f>
        <v>0</v>
      </c>
      <c r="E29" s="47">
        <f t="shared" si="19"/>
        <v>0</v>
      </c>
      <c r="F29" s="48">
        <f>I29+K29+N29+P29+S29+U29+X29+AC29+AE29+AH29+AJ29+AL29+Z29</f>
        <v>0</v>
      </c>
      <c r="G29" s="47">
        <f t="shared" si="41"/>
        <v>0</v>
      </c>
      <c r="H29" s="66"/>
      <c r="I29" s="63"/>
      <c r="J29" s="63"/>
      <c r="K29" s="48"/>
      <c r="L29" s="47">
        <f t="shared" si="42"/>
        <v>0</v>
      </c>
      <c r="M29" s="49"/>
      <c r="N29" s="49"/>
      <c r="O29" s="49"/>
      <c r="P29" s="48"/>
      <c r="Q29" s="47">
        <f t="shared" si="43"/>
        <v>0</v>
      </c>
      <c r="R29" s="49"/>
      <c r="S29" s="49"/>
      <c r="T29" s="49"/>
      <c r="U29" s="48"/>
      <c r="V29" s="47">
        <f t="shared" si="44"/>
        <v>0</v>
      </c>
      <c r="W29" s="49"/>
      <c r="X29" s="49"/>
      <c r="Y29" s="49"/>
      <c r="Z29" s="49"/>
      <c r="AA29" s="47">
        <f t="shared" si="45"/>
        <v>0</v>
      </c>
      <c r="AB29" s="49"/>
      <c r="AC29" s="49"/>
      <c r="AD29" s="49"/>
      <c r="AE29" s="48"/>
      <c r="AF29" s="47">
        <f t="shared" si="61"/>
        <v>0</v>
      </c>
      <c r="AG29" s="49"/>
      <c r="AH29" s="49"/>
      <c r="AI29" s="49"/>
      <c r="AJ29" s="52"/>
      <c r="AK29" s="20"/>
      <c r="AL29" s="9"/>
    </row>
    <row r="30" spans="1:84" ht="20.100000000000001" customHeight="1">
      <c r="A30" s="100" t="s">
        <v>34</v>
      </c>
      <c r="B30" s="44">
        <f t="shared" si="0"/>
        <v>29</v>
      </c>
      <c r="C30" s="55">
        <f t="shared" si="18"/>
        <v>0</v>
      </c>
      <c r="D30" s="46">
        <f>SUM(J30+K30+O30+P30+T30+U30+Y30+Z30+AD30+AE30+AI30+AJ30)</f>
        <v>29</v>
      </c>
      <c r="E30" s="47">
        <f t="shared" si="19"/>
        <v>23</v>
      </c>
      <c r="F30" s="48">
        <f t="shared" ref="F30" si="65">I30+K30+N30+P30+S30+U30+X30+AC30+AE30+AH30+AJ30+AL30+Z30</f>
        <v>6</v>
      </c>
      <c r="G30" s="47">
        <f t="shared" si="41"/>
        <v>0</v>
      </c>
      <c r="H30" s="49"/>
      <c r="I30" s="67"/>
      <c r="J30" s="49"/>
      <c r="K30" s="48"/>
      <c r="L30" s="47">
        <f t="shared" si="42"/>
        <v>9</v>
      </c>
      <c r="M30" s="49"/>
      <c r="N30" s="49"/>
      <c r="O30" s="49">
        <v>7</v>
      </c>
      <c r="P30" s="48">
        <v>2</v>
      </c>
      <c r="Q30" s="47">
        <f t="shared" si="43"/>
        <v>0</v>
      </c>
      <c r="R30" s="49"/>
      <c r="S30" s="49"/>
      <c r="T30" s="68"/>
      <c r="U30" s="48"/>
      <c r="V30" s="47">
        <f t="shared" si="44"/>
        <v>19</v>
      </c>
      <c r="W30" s="49"/>
      <c r="X30" s="49"/>
      <c r="Y30" s="49">
        <v>15</v>
      </c>
      <c r="Z30" s="49">
        <v>4</v>
      </c>
      <c r="AA30" s="47">
        <f t="shared" si="45"/>
        <v>0</v>
      </c>
      <c r="AB30" s="49"/>
      <c r="AC30" s="49"/>
      <c r="AD30" s="49"/>
      <c r="AE30" s="48"/>
      <c r="AF30" s="47">
        <f t="shared" si="61"/>
        <v>1</v>
      </c>
      <c r="AG30" s="49"/>
      <c r="AH30" s="49"/>
      <c r="AI30" s="49">
        <v>1</v>
      </c>
      <c r="AJ30" s="52"/>
      <c r="AK30" s="20"/>
      <c r="AL30" s="9"/>
    </row>
    <row r="31" spans="1:84" ht="20.100000000000001" customHeight="1" thickBot="1">
      <c r="A31" s="101"/>
      <c r="B31" s="69"/>
      <c r="C31" s="70"/>
      <c r="D31" s="71"/>
      <c r="E31" s="72"/>
      <c r="F31" s="73"/>
      <c r="G31" s="74"/>
      <c r="H31" s="74"/>
      <c r="I31" s="75"/>
      <c r="J31" s="74"/>
      <c r="K31" s="73"/>
      <c r="L31" s="74"/>
      <c r="M31" s="74"/>
      <c r="N31" s="74"/>
      <c r="O31" s="74"/>
      <c r="P31" s="73"/>
      <c r="Q31" s="72"/>
      <c r="R31" s="74"/>
      <c r="S31" s="74"/>
      <c r="T31" s="76"/>
      <c r="U31" s="73"/>
      <c r="V31" s="72"/>
      <c r="W31" s="74"/>
      <c r="X31" s="74"/>
      <c r="Y31" s="74"/>
      <c r="Z31" s="74"/>
      <c r="AA31" s="72"/>
      <c r="AB31" s="74"/>
      <c r="AC31" s="74"/>
      <c r="AD31" s="74"/>
      <c r="AE31" s="73"/>
      <c r="AF31" s="72"/>
      <c r="AG31" s="74"/>
      <c r="AH31" s="74"/>
      <c r="AI31" s="74"/>
      <c r="AJ31" s="77"/>
      <c r="AK31" s="16"/>
      <c r="AL31" s="16"/>
    </row>
    <row r="32" spans="1:84" ht="20.100000000000001" customHeight="1">
      <c r="A32" s="78" t="s">
        <v>29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11"/>
      <c r="AL32" s="4"/>
    </row>
    <row r="33" spans="1:40" ht="20.100000000000001" customHeight="1">
      <c r="A33" s="3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3"/>
      <c r="AL33" s="13"/>
    </row>
    <row r="34" spans="1:40">
      <c r="A34" s="3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40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40">
      <c r="A36" s="5"/>
      <c r="B36" s="14" t="s">
        <v>21</v>
      </c>
      <c r="C36" s="14"/>
      <c r="D36" s="14"/>
      <c r="E36" s="14" t="s">
        <v>21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40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40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40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40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40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40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8" spans="1:40">
      <c r="AN48" s="10"/>
    </row>
    <row r="49" spans="39:49">
      <c r="AN49" s="10"/>
    </row>
    <row r="50" spans="39:49">
      <c r="AN50" s="10"/>
    </row>
    <row r="52" spans="39:49">
      <c r="AM52" s="10"/>
      <c r="AU52" s="10"/>
      <c r="AV52" s="10"/>
    </row>
    <row r="53" spans="39:49">
      <c r="AM53" s="10"/>
      <c r="AU53" s="10"/>
      <c r="AV53" s="10"/>
      <c r="AW53" s="10"/>
    </row>
    <row r="62" spans="39:49">
      <c r="AM62" s="15"/>
      <c r="AN62" s="15"/>
      <c r="AO62" s="15"/>
    </row>
  </sheetData>
  <mergeCells count="25">
    <mergeCell ref="B8:B10"/>
    <mergeCell ref="W9:X9"/>
    <mergeCell ref="E8:F9"/>
    <mergeCell ref="G8:K8"/>
    <mergeCell ref="L8:P8"/>
    <mergeCell ref="M9:N9"/>
    <mergeCell ref="O9:P9"/>
    <mergeCell ref="AG9:AH9"/>
    <mergeCell ref="AI9:AJ9"/>
    <mergeCell ref="H9:I9"/>
    <mergeCell ref="C8:D9"/>
    <mergeCell ref="AB9:AC9"/>
    <mergeCell ref="Q8:U8"/>
    <mergeCell ref="J9:K9"/>
    <mergeCell ref="V8:Z8"/>
    <mergeCell ref="AA8:AE8"/>
    <mergeCell ref="R9:S9"/>
    <mergeCell ref="T9:U9"/>
    <mergeCell ref="Y9:Z9"/>
    <mergeCell ref="AD9:AE9"/>
    <mergeCell ref="A1:AJ1"/>
    <mergeCell ref="A2:AJ2"/>
    <mergeCell ref="A3:AJ3"/>
    <mergeCell ref="A5:AJ5"/>
    <mergeCell ref="A6:AJ6"/>
  </mergeCells>
  <phoneticPr fontId="8" type="noConversion"/>
  <printOptions horizontalCentered="1"/>
  <pageMargins left="0.19685039370078741" right="0.19685039370078741" top="0.82677165354330717" bottom="0.39370078740157483" header="0.51181102362204722" footer="0.51181102362204722"/>
  <pageSetup scale="67" firstPageNumber="0" orientation="landscape" r:id="rId1"/>
  <headerFooter alignWithMargins="0"/>
  <colBreaks count="1" manualBreakCount="1">
    <brk id="37" min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PERSEDE</vt:lpstr>
      <vt:lpstr>A_impresión_IM_1</vt:lpstr>
      <vt:lpstr>PERSEDE!Área_de_impresión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A. Delvalle</dc:creator>
  <cp:lastModifiedBy>SANDY CORREA</cp:lastModifiedBy>
  <cp:revision>6</cp:revision>
  <cp:lastPrinted>2019-08-22T18:46:53Z</cp:lastPrinted>
  <dcterms:created xsi:type="dcterms:W3CDTF">1998-10-20T07:08:29Z</dcterms:created>
  <dcterms:modified xsi:type="dcterms:W3CDTF">2020-03-17T21:38:01Z</dcterms:modified>
</cp:coreProperties>
</file>