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ESUPUESTO_SERVIDOR\INFORMES EJECUCION 2020\DICIEMBRE\CUADROS WEB\"/>
    </mc:Choice>
  </mc:AlternateContent>
  <bookViews>
    <workbookView xWindow="0" yWindow="0" windowWidth="28770" windowHeight="11370" tabRatio="876"/>
  </bookViews>
  <sheets>
    <sheet name="CA2" sheetId="9" r:id="rId1"/>
  </sheets>
  <externalReferences>
    <externalReference r:id="rId2"/>
  </externalReferences>
  <definedNames>
    <definedName name="a">"$#REF!.$CP$1"</definedName>
    <definedName name="_xlnm.Print_Area" localSheetId="0">'CA2'!$A$1:$I$31</definedName>
    <definedName name="Excel_BuiltIn_Print_Area_12_1">"$#REF!.$A$1:$L$197"</definedName>
    <definedName name="Excel_BuiltIn_Print_Area_12_1_1">"$#REF!.$B$10:$L$205"</definedName>
    <definedName name="Excel_BuiltIn_Print_Area_12_1_1_1">"$#REF!.$B$10:$L$206"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_1">[1]INGRESOS!$A$6:$I$39</definedName>
    <definedName name="Excel_BuiltIn_Print_Area_8_1_1">[1]INGRESOS!$A$6:$I$40</definedName>
    <definedName name="Excel_BuiltIn_Print_Area_9_1">#REF!</definedName>
    <definedName name="Excel_BuiltIn_Print_Titles_11">#REF!</definedName>
    <definedName name="Excel_BuiltIn_Print_Titles_12_1">"$#REF!.$A$1:$B$65535;$#REF!.$A$1:$IV$7"</definedName>
    <definedName name="Excel_BuiltIn_Print_Titles_7">#REF!</definedName>
    <definedName name="Excel_BuiltIn_Print_Titles_7_1">"$cuadro_A_1.$#REF!$#REF!:$#REF!$#REF!"</definedName>
    <definedName name="Excel_BuiltIn_Print_Titles_8_1">[1]INGRESOS!$A$1:$IV$5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9" l="1"/>
  <c r="C8" i="9" l="1"/>
  <c r="D24" i="9" l="1"/>
  <c r="D22" i="9" s="1"/>
  <c r="E10" i="9" l="1"/>
  <c r="F12" i="9" l="1"/>
  <c r="D10" i="9" l="1"/>
  <c r="D8" i="9" l="1"/>
  <c r="F19" i="9" l="1"/>
  <c r="F16" i="9"/>
  <c r="F14" i="9"/>
  <c r="C24" i="9" l="1"/>
  <c r="C22" i="9" s="1"/>
  <c r="E24" i="9"/>
  <c r="H14" i="9"/>
  <c r="G14" i="9"/>
  <c r="C10" i="9"/>
  <c r="E22" i="9" l="1"/>
  <c r="E8" i="9" s="1"/>
  <c r="G16" i="9" l="1"/>
  <c r="H16" i="9" l="1"/>
  <c r="F27" i="9" l="1"/>
  <c r="G27" i="9" l="1"/>
  <c r="H27" i="9"/>
  <c r="F18" i="9"/>
  <c r="I18" i="9" s="1"/>
  <c r="F15" i="9"/>
  <c r="G15" i="9" s="1"/>
  <c r="F20" i="9"/>
  <c r="H20" i="9" s="1"/>
  <c r="F30" i="9"/>
  <c r="G30" i="9" s="1"/>
  <c r="F13" i="9"/>
  <c r="G13" i="9" s="1"/>
  <c r="F17" i="9"/>
  <c r="H17" i="9" s="1"/>
  <c r="F26" i="9"/>
  <c r="G26" i="9" s="1"/>
  <c r="F28" i="9"/>
  <c r="G28" i="9" s="1"/>
  <c r="H18" i="9" l="1"/>
  <c r="G18" i="9"/>
  <c r="F24" i="9"/>
  <c r="I24" i="9" s="1"/>
  <c r="I28" i="9"/>
  <c r="I30" i="9"/>
  <c r="H28" i="9"/>
  <c r="I20" i="9"/>
  <c r="I13" i="9"/>
  <c r="F10" i="9"/>
  <c r="G20" i="9"/>
  <c r="H12" i="9"/>
  <c r="H13" i="9"/>
  <c r="H30" i="9"/>
  <c r="H15" i="9"/>
  <c r="H26" i="9"/>
  <c r="I26" i="9"/>
  <c r="I12" i="9"/>
  <c r="I17" i="9"/>
  <c r="I15" i="9"/>
  <c r="G17" i="9"/>
  <c r="G12" i="9"/>
  <c r="H24" i="9" l="1"/>
  <c r="F22" i="9"/>
  <c r="G22" i="9" s="1"/>
  <c r="G24" i="9"/>
  <c r="I10" i="9"/>
  <c r="H10" i="9"/>
  <c r="G10" i="9"/>
  <c r="H22" i="9" l="1"/>
  <c r="I22" i="9"/>
  <c r="F8" i="9"/>
  <c r="H8" i="9" s="1"/>
  <c r="I8" i="9" l="1"/>
  <c r="G8" i="9"/>
</calcChain>
</file>

<file path=xl/sharedStrings.xml><?xml version="1.0" encoding="utf-8"?>
<sst xmlns="http://schemas.openxmlformats.org/spreadsheetml/2006/main" count="78" uniqueCount="44">
  <si>
    <t>DETALLE</t>
  </si>
  <si>
    <t>ASIGNADO</t>
  </si>
  <si>
    <t xml:space="preserve"> </t>
  </si>
  <si>
    <t>%</t>
  </si>
  <si>
    <t>MODIFICADO</t>
  </si>
  <si>
    <t>T   O   T   A   L</t>
  </si>
  <si>
    <t>INGRESOS PROPIOS</t>
  </si>
  <si>
    <t xml:space="preserve">   VENTA DE SERVICIOS</t>
  </si>
  <si>
    <t xml:space="preserve">   OTROS SER. AUTOGESTION</t>
  </si>
  <si>
    <t xml:space="preserve">   MATRICULA-DERECHOS</t>
  </si>
  <si>
    <t xml:space="preserve">   OTROS - BIBLIOTECA</t>
  </si>
  <si>
    <t xml:space="preserve">   TASAS</t>
  </si>
  <si>
    <t xml:space="preserve">   INGRESOS VARIOS</t>
  </si>
  <si>
    <t>APORTE ESTATAL</t>
  </si>
  <si>
    <t>SALDO</t>
  </si>
  <si>
    <t>A LA FECHA</t>
  </si>
  <si>
    <t>ANUAL</t>
  </si>
  <si>
    <t>PRESUPUESTO</t>
  </si>
  <si>
    <t>MENSUAL</t>
  </si>
  <si>
    <t xml:space="preserve">  CODIFICACION PRESUPUESTARIA</t>
  </si>
  <si>
    <t xml:space="preserve">           RECAUDACION</t>
  </si>
  <si>
    <t>ACUMULADA</t>
  </si>
  <si>
    <t>Rec/Asig.</t>
  </si>
  <si>
    <t xml:space="preserve"> 1.2.1.4.07</t>
  </si>
  <si>
    <t xml:space="preserve"> 1.2.1.4.99</t>
  </si>
  <si>
    <t xml:space="preserve">   BIENESTAR ESTUDIANTIL</t>
  </si>
  <si>
    <t>1.2.1.4.99</t>
  </si>
  <si>
    <t>1.2.4.1.24</t>
  </si>
  <si>
    <t>1.2.4.1.99</t>
  </si>
  <si>
    <t>1.2.4.2.26</t>
  </si>
  <si>
    <t>1.2.6.0.99</t>
  </si>
  <si>
    <t>SALDO EN CAJA ( CORRIENTE )</t>
  </si>
  <si>
    <t>1.4.2.0.01</t>
  </si>
  <si>
    <t>SALDO EN CAJA ( CAPITAL )</t>
  </si>
  <si>
    <t>2.4.2.0.01</t>
  </si>
  <si>
    <t>TRANSFERENCIAS CORRIENTES</t>
  </si>
  <si>
    <t>1.2.3.1.07</t>
  </si>
  <si>
    <t>APORTE LIBRE</t>
  </si>
  <si>
    <t>I.D.A.A.N.</t>
  </si>
  <si>
    <t>CONTRIBUCION A LA S.S.</t>
  </si>
  <si>
    <t>TRANSFERENCIAS DE CAPITAL</t>
  </si>
  <si>
    <t>2.3.2.1.07</t>
  </si>
  <si>
    <t>CUADRO A-2  EJECUCION DE INGRESOS SEGÚN OBJETO</t>
  </si>
  <si>
    <t>AL 30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</si>
</sst>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]#,##0.00\ ;[$€]\(#,##0.00\);[$€]\-#\ ;@\ "/>
    <numFmt numFmtId="165" formatCode="#,##0\ ;\(#,##0\)"/>
    <numFmt numFmtId="166" formatCode="0.0"/>
  </numFmts>
  <fonts count="24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b/>
      <sz val="10"/>
      <color theme="4" tint="-0.499984740745262"/>
      <name val="Arial"/>
      <family val="2"/>
    </font>
    <font>
      <b/>
      <sz val="12"/>
      <color rgb="FF062948"/>
      <name val="Georgia"/>
      <family val="1"/>
    </font>
    <font>
      <sz val="10"/>
      <color rgb="FF062948"/>
      <name val="Arial"/>
      <family val="2"/>
    </font>
    <font>
      <b/>
      <sz val="10"/>
      <color rgb="FF062948"/>
      <name val="Arial"/>
      <family val="2"/>
    </font>
    <font>
      <b/>
      <sz val="9"/>
      <color rgb="FF062948"/>
      <name val="Arial"/>
      <family val="2"/>
    </font>
    <font>
      <b/>
      <sz val="8"/>
      <color rgb="FF062948"/>
      <name val="Arial"/>
      <family val="2"/>
    </font>
    <font>
      <sz val="9"/>
      <color rgb="FF062948"/>
      <name val="Arial"/>
      <family val="2"/>
    </font>
    <font>
      <sz val="8"/>
      <color rgb="FF062948"/>
      <name val="Arial"/>
      <family val="2"/>
    </font>
    <font>
      <sz val="11"/>
      <color rgb="FF062948"/>
      <name val="Arial"/>
      <family val="2"/>
    </font>
    <font>
      <b/>
      <sz val="12"/>
      <color rgb="FF062948"/>
      <name val="Times New Roman"/>
      <family val="1"/>
    </font>
    <font>
      <b/>
      <sz val="9"/>
      <color rgb="FF062948"/>
      <name val="Book Antiqua"/>
      <family val="1"/>
    </font>
    <font>
      <b/>
      <sz val="11"/>
      <color rgb="FF062948"/>
      <name val="Book Antiqua"/>
      <family val="1"/>
    </font>
    <font>
      <b/>
      <sz val="10"/>
      <color rgb="FF062948"/>
      <name val="Book Antiqua"/>
      <family val="1"/>
    </font>
    <font>
      <b/>
      <sz val="10"/>
      <color rgb="FF062948"/>
      <name val="Lucida Fax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/>
      <right/>
      <top/>
      <bottom style="thin">
        <color theme="3" tint="-0.499984740745262"/>
      </bottom>
      <diagonal/>
    </border>
    <border>
      <left/>
      <right/>
      <top style="thin">
        <color indexed="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indexed="8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theme="3" tint="-0.499984740745262"/>
      </bottom>
      <diagonal/>
    </border>
    <border>
      <left/>
      <right/>
      <top/>
      <bottom style="hair">
        <color theme="3" tint="-0.499984740745262"/>
      </bottom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 applyBorder="1"/>
    <xf numFmtId="0" fontId="5" fillId="3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4" fillId="0" borderId="0" xfId="0" applyFont="1" applyBorder="1"/>
    <xf numFmtId="0" fontId="8" fillId="0" borderId="7" xfId="0" applyFont="1" applyBorder="1"/>
    <xf numFmtId="0" fontId="9" fillId="0" borderId="7" xfId="0" applyFont="1" applyBorder="1" applyAlignment="1">
      <alignment horizontal="center"/>
    </xf>
    <xf numFmtId="3" fontId="9" fillId="0" borderId="7" xfId="0" applyNumberFormat="1" applyFont="1" applyBorder="1"/>
    <xf numFmtId="3" fontId="8" fillId="0" borderId="7" xfId="0" applyNumberFormat="1" applyFont="1" applyBorder="1"/>
    <xf numFmtId="165" fontId="8" fillId="0" borderId="7" xfId="0" applyNumberFormat="1" applyFont="1" applyBorder="1"/>
    <xf numFmtId="37" fontId="8" fillId="0" borderId="7" xfId="0" applyNumberFormat="1" applyFont="1" applyBorder="1"/>
    <xf numFmtId="165" fontId="9" fillId="0" borderId="7" xfId="0" applyNumberFormat="1" applyFont="1" applyBorder="1"/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166" fontId="9" fillId="0" borderId="1" xfId="0" applyNumberFormat="1" applyFont="1" applyBorder="1"/>
    <xf numFmtId="166" fontId="8" fillId="0" borderId="0" xfId="0" applyNumberFormat="1" applyFont="1" applyBorder="1"/>
    <xf numFmtId="166" fontId="9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0" fillId="0" borderId="7" xfId="0" applyFont="1" applyBorder="1" applyAlignment="1"/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2" fillId="0" borderId="7" xfId="0" applyFont="1" applyBorder="1"/>
    <xf numFmtId="3" fontId="9" fillId="0" borderId="11" xfId="0" applyNumberFormat="1" applyFont="1" applyBorder="1"/>
    <xf numFmtId="165" fontId="9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/>
    <xf numFmtId="3" fontId="8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165" fontId="9" fillId="0" borderId="12" xfId="0" applyNumberFormat="1" applyFont="1" applyBorder="1" applyAlignment="1">
      <alignment horizontal="right"/>
    </xf>
    <xf numFmtId="3" fontId="8" fillId="2" borderId="7" xfId="0" applyNumberFormat="1" applyFont="1" applyFill="1" applyBorder="1"/>
    <xf numFmtId="3" fontId="9" fillId="2" borderId="7" xfId="0" applyNumberFormat="1" applyFont="1" applyFill="1" applyBorder="1"/>
    <xf numFmtId="0" fontId="8" fillId="0" borderId="8" xfId="0" applyFont="1" applyBorder="1"/>
    <xf numFmtId="0" fontId="9" fillId="0" borderId="4" xfId="0" applyFont="1" applyBorder="1" applyAlignment="1">
      <alignment horizontal="center"/>
    </xf>
    <xf numFmtId="3" fontId="8" fillId="0" borderId="4" xfId="0" applyNumberFormat="1" applyFont="1" applyBorder="1"/>
    <xf numFmtId="37" fontId="8" fillId="0" borderId="4" xfId="0" applyNumberFormat="1" applyFont="1" applyBorder="1"/>
    <xf numFmtId="165" fontId="8" fillId="0" borderId="4" xfId="0" applyNumberFormat="1" applyFont="1" applyBorder="1"/>
    <xf numFmtId="166" fontId="8" fillId="0" borderId="8" xfId="0" applyNumberFormat="1" applyFont="1" applyBorder="1"/>
    <xf numFmtId="3" fontId="9" fillId="0" borderId="13" xfId="0" applyNumberFormat="1" applyFont="1" applyBorder="1"/>
    <xf numFmtId="165" fontId="9" fillId="0" borderId="13" xfId="0" applyNumberFormat="1" applyFont="1" applyBorder="1"/>
    <xf numFmtId="165" fontId="9" fillId="0" borderId="13" xfId="0" applyNumberFormat="1" applyFont="1" applyBorder="1" applyAlignment="1">
      <alignment horizontal="right"/>
    </xf>
    <xf numFmtId="166" fontId="9" fillId="0" borderId="14" xfId="0" applyNumberFormat="1" applyFont="1" applyBorder="1"/>
    <xf numFmtId="165" fontId="10" fillId="0" borderId="13" xfId="0" applyNumberFormat="1" applyFont="1" applyBorder="1"/>
    <xf numFmtId="165" fontId="10" fillId="0" borderId="13" xfId="0" applyNumberFormat="1" applyFont="1" applyBorder="1" applyAlignment="1">
      <alignment horizontal="right"/>
    </xf>
    <xf numFmtId="4" fontId="0" fillId="0" borderId="0" xfId="0" applyNumberFormat="1" applyBorder="1"/>
    <xf numFmtId="0" fontId="20" fillId="0" borderId="0" xfId="0" applyFont="1" applyBorder="1"/>
    <xf numFmtId="4" fontId="20" fillId="0" borderId="0" xfId="0" applyNumberFormat="1" applyFont="1" applyBorder="1"/>
    <xf numFmtId="4" fontId="20" fillId="0" borderId="0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0" fillId="0" borderId="0" xfId="0" applyFill="1" applyBorder="1"/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23" fillId="0" borderId="0" xfId="0" applyFont="1" applyBorder="1"/>
    <xf numFmtId="0" fontId="20" fillId="5" borderId="0" xfId="0" applyFont="1" applyFill="1" applyBorder="1"/>
    <xf numFmtId="3" fontId="22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03399"/>
      <color rgb="FF062948"/>
      <color rgb="FFFFFFCC"/>
      <color rgb="FFFFCCFF"/>
      <color rgb="FF0066CC"/>
      <color rgb="FF0033CC"/>
      <color rgb="FF0000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0" name="Line 1">
          <a:extLst>
            <a:ext uri="{FF2B5EF4-FFF2-40B4-BE49-F238E27FC236}">
              <a16:creationId xmlns:a16="http://schemas.microsoft.com/office/drawing/2014/main" id="{00000000-0008-0000-0D00-0000A4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1" name="Line 1">
          <a:extLst>
            <a:ext uri="{FF2B5EF4-FFF2-40B4-BE49-F238E27FC236}">
              <a16:creationId xmlns:a16="http://schemas.microsoft.com/office/drawing/2014/main" id="{00000000-0008-0000-0D00-0000A5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2" name="Line 1">
          <a:extLst>
            <a:ext uri="{FF2B5EF4-FFF2-40B4-BE49-F238E27FC236}">
              <a16:creationId xmlns:a16="http://schemas.microsoft.com/office/drawing/2014/main" id="{00000000-0008-0000-0D00-0000A6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3" name="Line 1">
          <a:extLst>
            <a:ext uri="{FF2B5EF4-FFF2-40B4-BE49-F238E27FC236}">
              <a16:creationId xmlns:a16="http://schemas.microsoft.com/office/drawing/2014/main" id="{00000000-0008-0000-0D00-0000A7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4" name="Line 1">
          <a:extLst>
            <a:ext uri="{FF2B5EF4-FFF2-40B4-BE49-F238E27FC236}">
              <a16:creationId xmlns:a16="http://schemas.microsoft.com/office/drawing/2014/main" id="{00000000-0008-0000-0D00-0000A8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5" name="Line 1">
          <a:extLst>
            <a:ext uri="{FF2B5EF4-FFF2-40B4-BE49-F238E27FC236}">
              <a16:creationId xmlns:a16="http://schemas.microsoft.com/office/drawing/2014/main" id="{00000000-0008-0000-0D00-0000A94B0100}"/>
            </a:ext>
          </a:extLst>
        </xdr:cNvPr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pre05\COPIA%20MAYRA\EJECUCION%20PRESU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2" tint="-9.9978637043366805E-2"/>
  </sheetPr>
  <dimension ref="A1:Y33"/>
  <sheetViews>
    <sheetView showGridLines="0" showZeros="0" tabSelected="1" zoomScale="87" zoomScaleNormal="87" workbookViewId="0">
      <selection activeCell="B15" sqref="B15"/>
    </sheetView>
  </sheetViews>
  <sheetFormatPr baseColWidth="10" defaultColWidth="11.42578125" defaultRowHeight="12.75" x14ac:dyDescent="0.2"/>
  <cols>
    <col min="1" max="1" width="23.28515625" customWidth="1"/>
    <col min="2" max="2" width="14.42578125" customWidth="1"/>
    <col min="3" max="3" width="13.28515625" customWidth="1"/>
    <col min="4" max="4" width="12.7109375" customWidth="1"/>
    <col min="5" max="5" width="13.7109375" bestFit="1" customWidth="1"/>
    <col min="6" max="6" width="13.85546875" customWidth="1"/>
    <col min="7" max="7" width="13.28515625" customWidth="1"/>
    <col min="8" max="8" width="12.5703125" hidden="1" customWidth="1"/>
    <col min="9" max="9" width="10" customWidth="1"/>
    <col min="10" max="10" width="13.7109375" hidden="1" customWidth="1"/>
    <col min="11" max="11" width="13" customWidth="1"/>
    <col min="12" max="12" width="12" customWidth="1"/>
    <col min="13" max="13" width="24.28515625" customWidth="1"/>
    <col min="15" max="17" width="0" hidden="1" customWidth="1"/>
    <col min="18" max="18" width="22.42578125" bestFit="1" customWidth="1"/>
    <col min="20" max="20" width="1.42578125" customWidth="1"/>
    <col min="21" max="21" width="3.140625" customWidth="1"/>
    <col min="22" max="22" width="0.42578125" customWidth="1"/>
    <col min="23" max="23" width="1.5703125" customWidth="1"/>
    <col min="24" max="24" width="16.85546875" customWidth="1"/>
  </cols>
  <sheetData>
    <row r="1" spans="1:25" ht="15.75" x14ac:dyDescent="0.25">
      <c r="A1" s="8" t="s">
        <v>2</v>
      </c>
      <c r="B1" s="20" t="s">
        <v>2</v>
      </c>
      <c r="C1" s="20"/>
      <c r="D1" s="20"/>
      <c r="E1" s="20"/>
      <c r="F1" s="20"/>
      <c r="G1" s="20"/>
      <c r="H1" s="20"/>
      <c r="I1" s="8"/>
    </row>
    <row r="2" spans="1:25" ht="15" x14ac:dyDescent="0.2">
      <c r="A2" s="71" t="s">
        <v>42</v>
      </c>
      <c r="B2" s="71"/>
      <c r="C2" s="71"/>
      <c r="D2" s="71"/>
      <c r="E2" s="71"/>
      <c r="F2" s="71"/>
      <c r="G2" s="71"/>
      <c r="H2" s="71"/>
      <c r="I2" s="71"/>
    </row>
    <row r="3" spans="1:25" ht="15" x14ac:dyDescent="0.2">
      <c r="A3" s="71" t="s">
        <v>43</v>
      </c>
      <c r="B3" s="71"/>
      <c r="C3" s="71"/>
      <c r="D3" s="71"/>
      <c r="E3" s="71"/>
      <c r="F3" s="71"/>
      <c r="G3" s="71"/>
      <c r="H3" s="71"/>
      <c r="I3" s="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x14ac:dyDescent="0.2">
      <c r="A4" s="11"/>
      <c r="B4" s="10"/>
      <c r="C4" s="10"/>
      <c r="D4" s="10"/>
      <c r="E4" s="10"/>
      <c r="F4" s="10"/>
      <c r="G4" s="10"/>
      <c r="H4" s="10"/>
      <c r="I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 x14ac:dyDescent="0.2">
      <c r="A5" s="72" t="s">
        <v>0</v>
      </c>
      <c r="B5" s="74" t="s">
        <v>19</v>
      </c>
      <c r="C5" s="76" t="s">
        <v>17</v>
      </c>
      <c r="D5" s="76"/>
      <c r="E5" s="76" t="s">
        <v>20</v>
      </c>
      <c r="F5" s="76"/>
      <c r="G5" s="76" t="s">
        <v>14</v>
      </c>
      <c r="H5" s="76"/>
      <c r="I5" s="65" t="s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4.75" customHeight="1" x14ac:dyDescent="0.2">
      <c r="A6" s="73"/>
      <c r="B6" s="75"/>
      <c r="C6" s="66" t="s">
        <v>4</v>
      </c>
      <c r="D6" s="66" t="s">
        <v>1</v>
      </c>
      <c r="E6" s="66" t="s">
        <v>18</v>
      </c>
      <c r="F6" s="66" t="s">
        <v>21</v>
      </c>
      <c r="G6" s="66" t="s">
        <v>15</v>
      </c>
      <c r="H6" s="66" t="s">
        <v>16</v>
      </c>
      <c r="I6" s="67" t="s">
        <v>22</v>
      </c>
      <c r="J6" s="2" t="s">
        <v>21</v>
      </c>
      <c r="K6" s="1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">
      <c r="A7" s="24"/>
      <c r="B7" s="33"/>
      <c r="C7" s="34"/>
      <c r="D7" s="35"/>
      <c r="E7" s="35"/>
      <c r="F7" s="35"/>
      <c r="G7" s="35"/>
      <c r="H7" s="35"/>
      <c r="I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3">
      <c r="A8" s="25" t="s">
        <v>5</v>
      </c>
      <c r="B8" s="36"/>
      <c r="C8" s="52">
        <f>+C10+C22</f>
        <v>118877364</v>
      </c>
      <c r="D8" s="52">
        <f>+D10+D22</f>
        <v>118877364</v>
      </c>
      <c r="E8" s="52">
        <f>+E10+E22</f>
        <v>24611337.359999999</v>
      </c>
      <c r="F8" s="52">
        <f>+F10+F22</f>
        <v>103383336.8</v>
      </c>
      <c r="G8" s="56">
        <f>+F8-D8</f>
        <v>-15494027.200000003</v>
      </c>
      <c r="H8" s="57">
        <f>F8-C8</f>
        <v>-15494027.200000003</v>
      </c>
      <c r="I8" s="55">
        <f>+F8/D8*100</f>
        <v>86.966377215430185</v>
      </c>
      <c r="J8">
        <v>78771998.989999995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26"/>
      <c r="B9" s="12"/>
      <c r="C9" s="14"/>
      <c r="D9" s="14"/>
      <c r="E9" s="14"/>
      <c r="F9" s="14"/>
      <c r="G9" s="18"/>
      <c r="H9" s="38"/>
      <c r="I9" s="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3">
      <c r="A10" s="27" t="s">
        <v>6</v>
      </c>
      <c r="B10" s="12"/>
      <c r="C10" s="52">
        <f>SUM(C12:C20)</f>
        <v>19121000</v>
      </c>
      <c r="D10" s="52">
        <f>SUM(D12:D20)</f>
        <v>19121000</v>
      </c>
      <c r="E10" s="52">
        <f>+E12+E13+E15+E16+E17+E18+E20</f>
        <v>92548.36</v>
      </c>
      <c r="F10" s="52">
        <f>SUM(F12:F20)</f>
        <v>7573520.7999999998</v>
      </c>
      <c r="G10" s="53">
        <f>+F10-D10</f>
        <v>-11547479.199999999</v>
      </c>
      <c r="H10" s="54">
        <f>+F10-C10</f>
        <v>-11547479.199999999</v>
      </c>
      <c r="I10" s="55">
        <f>+F10/D10*100</f>
        <v>39.608392866481879</v>
      </c>
      <c r="J10">
        <v>7480971.9899999993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">
      <c r="A11" s="19"/>
      <c r="B11" s="12"/>
      <c r="C11" s="14"/>
      <c r="D11" s="14" t="s">
        <v>2</v>
      </c>
      <c r="E11" s="14"/>
      <c r="F11" s="14" t="s">
        <v>2</v>
      </c>
      <c r="G11" s="18"/>
      <c r="H11" s="38"/>
      <c r="I11" s="22"/>
      <c r="J11" t="s">
        <v>2</v>
      </c>
      <c r="K11" s="1"/>
      <c r="L11" s="1"/>
      <c r="M11" s="5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">
      <c r="A12" s="28" t="s">
        <v>7</v>
      </c>
      <c r="B12" s="13" t="s">
        <v>23</v>
      </c>
      <c r="C12" s="15">
        <v>890000</v>
      </c>
      <c r="D12" s="15">
        <v>890000</v>
      </c>
      <c r="E12" s="15">
        <v>22425</v>
      </c>
      <c r="F12" s="15">
        <f>+E12+J12</f>
        <v>143709.51999999999</v>
      </c>
      <c r="G12" s="39">
        <f>+F12-D12</f>
        <v>-746290.48</v>
      </c>
      <c r="H12" s="39">
        <f t="shared" ref="H12:H20" si="0">+F12-C12</f>
        <v>-746290.48</v>
      </c>
      <c r="I12" s="22">
        <f>+F12/D12*100</f>
        <v>16.147137078651685</v>
      </c>
      <c r="J12">
        <v>121284.51999999999</v>
      </c>
      <c r="K12" s="1"/>
      <c r="L12" s="4"/>
      <c r="M12" s="59"/>
      <c r="N12" s="4"/>
      <c r="O12" s="1"/>
      <c r="P12" s="1"/>
      <c r="Q12" s="1"/>
      <c r="R12" s="58"/>
      <c r="S12" s="59"/>
      <c r="T12" s="59"/>
      <c r="U12" s="60"/>
      <c r="V12" s="60"/>
      <c r="W12" s="61"/>
      <c r="X12" s="60"/>
      <c r="Y12" s="60"/>
    </row>
    <row r="13" spans="1:25" ht="20.100000000000001" customHeight="1" x14ac:dyDescent="0.2">
      <c r="A13" s="28" t="s">
        <v>8</v>
      </c>
      <c r="B13" s="13" t="s">
        <v>24</v>
      </c>
      <c r="C13" s="15">
        <v>6734000</v>
      </c>
      <c r="D13" s="15">
        <v>6734000</v>
      </c>
      <c r="E13" s="15">
        <v>2253.5</v>
      </c>
      <c r="F13" s="15">
        <f t="shared" ref="F13:F20" si="1">+E13+J13</f>
        <v>323517.20999999996</v>
      </c>
      <c r="G13" s="39">
        <f t="shared" ref="G13:G18" si="2">+F13-D13</f>
        <v>-6410482.79</v>
      </c>
      <c r="H13" s="39">
        <f t="shared" si="0"/>
        <v>-6410482.79</v>
      </c>
      <c r="I13" s="22">
        <f>+F13/D13*100</f>
        <v>4.8042353727353726</v>
      </c>
      <c r="J13">
        <v>321263.70999999996</v>
      </c>
      <c r="K13" s="1"/>
      <c r="L13" s="4"/>
      <c r="M13" s="59"/>
      <c r="N13" s="1"/>
      <c r="O13" s="1"/>
      <c r="P13" s="1"/>
      <c r="Q13" s="1"/>
      <c r="R13" s="1"/>
      <c r="S13" s="59"/>
      <c r="T13" s="59"/>
      <c r="U13" s="60"/>
      <c r="V13" s="60"/>
      <c r="W13" s="61"/>
      <c r="X13" s="60"/>
      <c r="Y13" s="60"/>
    </row>
    <row r="14" spans="1:25" ht="20.100000000000001" customHeight="1" x14ac:dyDescent="0.2">
      <c r="A14" s="29" t="s">
        <v>25</v>
      </c>
      <c r="B14" s="13" t="s">
        <v>26</v>
      </c>
      <c r="C14" s="15"/>
      <c r="D14" s="15"/>
      <c r="E14" s="15">
        <v>0</v>
      </c>
      <c r="F14" s="15">
        <f t="shared" si="1"/>
        <v>0</v>
      </c>
      <c r="G14" s="40">
        <f t="shared" si="2"/>
        <v>0</v>
      </c>
      <c r="H14" s="39">
        <f t="shared" si="0"/>
        <v>0</v>
      </c>
      <c r="I14" s="22">
        <v>0</v>
      </c>
      <c r="J14">
        <v>0</v>
      </c>
      <c r="K14" s="1"/>
      <c r="L14" s="4"/>
      <c r="M14" s="59"/>
      <c r="N14" s="1"/>
      <c r="O14" s="1"/>
      <c r="P14" s="1"/>
      <c r="Q14" s="1"/>
      <c r="R14" s="1"/>
      <c r="S14" s="59"/>
      <c r="T14" s="59"/>
      <c r="U14" s="60"/>
      <c r="V14" s="60"/>
      <c r="W14" s="61"/>
      <c r="X14" s="60"/>
      <c r="Y14" s="60"/>
    </row>
    <row r="15" spans="1:25" ht="20.100000000000001" customHeight="1" x14ac:dyDescent="0.2">
      <c r="A15" s="29" t="s">
        <v>9</v>
      </c>
      <c r="B15" s="13" t="s">
        <v>27</v>
      </c>
      <c r="C15" s="15">
        <v>5553000</v>
      </c>
      <c r="D15" s="15">
        <v>5553000</v>
      </c>
      <c r="E15" s="15">
        <f>11+8235.88</f>
        <v>8246.8799999999992</v>
      </c>
      <c r="F15" s="15">
        <f t="shared" si="1"/>
        <v>1709396.6599999997</v>
      </c>
      <c r="G15" s="39">
        <f t="shared" si="2"/>
        <v>-3843603.3400000003</v>
      </c>
      <c r="H15" s="39">
        <f t="shared" si="0"/>
        <v>-3843603.3400000003</v>
      </c>
      <c r="I15" s="22">
        <f>+F15/D15*100</f>
        <v>30.783300198091119</v>
      </c>
      <c r="J15">
        <v>1701149.7799999998</v>
      </c>
      <c r="K15" s="1"/>
      <c r="L15" s="4"/>
      <c r="M15" s="59"/>
      <c r="N15" s="1"/>
      <c r="O15" s="1"/>
      <c r="P15" s="1"/>
      <c r="Q15" s="1"/>
      <c r="R15" s="1"/>
      <c r="S15" s="59"/>
      <c r="T15" s="59"/>
      <c r="U15" s="60"/>
      <c r="V15" s="60"/>
      <c r="W15" s="61"/>
      <c r="X15" s="60"/>
      <c r="Y15" s="60"/>
    </row>
    <row r="16" spans="1:25" ht="20.100000000000001" customHeight="1" x14ac:dyDescent="0.2">
      <c r="A16" s="29" t="s">
        <v>10</v>
      </c>
      <c r="B16" s="13" t="s">
        <v>28</v>
      </c>
      <c r="C16" s="15">
        <v>65000</v>
      </c>
      <c r="D16" s="15">
        <v>65000</v>
      </c>
      <c r="E16" s="15">
        <v>16</v>
      </c>
      <c r="F16" s="15">
        <f t="shared" si="1"/>
        <v>35866.449999999997</v>
      </c>
      <c r="G16" s="39">
        <f t="shared" si="2"/>
        <v>-29133.550000000003</v>
      </c>
      <c r="H16" s="39">
        <f t="shared" si="0"/>
        <v>-29133.550000000003</v>
      </c>
      <c r="I16" s="22" t="s">
        <v>2</v>
      </c>
      <c r="J16">
        <v>35850.449999999997</v>
      </c>
      <c r="K16" s="1"/>
      <c r="L16" s="4"/>
      <c r="M16" s="59"/>
      <c r="N16" s="1"/>
      <c r="O16" s="1"/>
      <c r="P16" s="1"/>
      <c r="Q16" s="1"/>
      <c r="R16" s="1"/>
      <c r="S16" s="59"/>
      <c r="T16" s="59"/>
      <c r="U16" s="60"/>
      <c r="V16" s="60"/>
      <c r="W16" s="61"/>
      <c r="X16" s="60"/>
      <c r="Y16" s="60"/>
    </row>
    <row r="17" spans="1:25" ht="20.100000000000001" customHeight="1" x14ac:dyDescent="0.2">
      <c r="A17" s="29" t="s">
        <v>11</v>
      </c>
      <c r="B17" s="13" t="s">
        <v>29</v>
      </c>
      <c r="C17" s="15">
        <v>1247000</v>
      </c>
      <c r="D17" s="15">
        <v>1247000</v>
      </c>
      <c r="E17" s="15">
        <v>3535</v>
      </c>
      <c r="F17" s="15">
        <f t="shared" si="1"/>
        <v>162713.4</v>
      </c>
      <c r="G17" s="39">
        <f t="shared" si="2"/>
        <v>-1084286.6000000001</v>
      </c>
      <c r="H17" s="39">
        <f t="shared" si="0"/>
        <v>-1084286.6000000001</v>
      </c>
      <c r="I17" s="22">
        <f>+F17/D17*100</f>
        <v>13.048388131515637</v>
      </c>
      <c r="J17">
        <v>159178.4</v>
      </c>
      <c r="K17" s="64"/>
      <c r="L17" s="4"/>
      <c r="M17" s="59"/>
      <c r="N17" s="1"/>
      <c r="O17" s="1"/>
      <c r="P17" s="1"/>
      <c r="Q17" s="1"/>
      <c r="R17" s="1"/>
      <c r="S17" s="59"/>
      <c r="T17" s="59"/>
      <c r="U17" s="60"/>
      <c r="V17" s="60"/>
      <c r="W17" s="61"/>
      <c r="X17" s="60"/>
      <c r="Y17" s="60"/>
    </row>
    <row r="18" spans="1:25" ht="20.100000000000001" customHeight="1" x14ac:dyDescent="0.2">
      <c r="A18" s="29" t="s">
        <v>12</v>
      </c>
      <c r="B18" s="13" t="s">
        <v>30</v>
      </c>
      <c r="C18" s="15">
        <v>632000</v>
      </c>
      <c r="D18" s="15">
        <v>632000</v>
      </c>
      <c r="E18" s="15">
        <v>56071.98</v>
      </c>
      <c r="F18" s="15">
        <f t="shared" si="1"/>
        <v>1198317.5599999998</v>
      </c>
      <c r="G18" s="40">
        <f t="shared" si="2"/>
        <v>566317.55999999982</v>
      </c>
      <c r="H18" s="39">
        <f t="shared" si="0"/>
        <v>566317.55999999982</v>
      </c>
      <c r="I18" s="22">
        <f>+F18/D18*100</f>
        <v>189.60720886075947</v>
      </c>
      <c r="J18">
        <v>1142245.5799999998</v>
      </c>
      <c r="K18" s="64"/>
      <c r="L18" s="4"/>
      <c r="M18" s="59"/>
      <c r="N18" s="4"/>
      <c r="O18" s="1"/>
      <c r="P18" s="1"/>
      <c r="Q18" s="1"/>
      <c r="R18" s="1"/>
      <c r="S18" s="59"/>
      <c r="T18" s="59"/>
      <c r="U18" s="60"/>
      <c r="V18" s="60"/>
      <c r="W18" s="61"/>
      <c r="X18" s="60"/>
      <c r="Y18" s="60"/>
    </row>
    <row r="19" spans="1:25" ht="20.100000000000001" customHeight="1" x14ac:dyDescent="0.2">
      <c r="A19" s="29" t="s">
        <v>31</v>
      </c>
      <c r="B19" s="13" t="s">
        <v>32</v>
      </c>
      <c r="C19" s="15"/>
      <c r="D19" s="15"/>
      <c r="E19" s="41"/>
      <c r="F19" s="15">
        <f t="shared" si="1"/>
        <v>0</v>
      </c>
      <c r="G19" s="40" t="s">
        <v>2</v>
      </c>
      <c r="H19" s="39" t="s">
        <v>2</v>
      </c>
      <c r="I19" s="22">
        <v>0</v>
      </c>
      <c r="J19">
        <v>0</v>
      </c>
      <c r="K19" s="1"/>
      <c r="L19" s="4"/>
      <c r="M19" s="59"/>
      <c r="N19" s="1"/>
      <c r="O19" s="1"/>
      <c r="P19" s="1"/>
      <c r="Q19" s="1"/>
      <c r="R19" s="1"/>
      <c r="S19" s="59"/>
      <c r="T19" s="59"/>
      <c r="U19" s="60"/>
      <c r="V19" s="60"/>
      <c r="W19" s="60"/>
      <c r="X19" s="60"/>
      <c r="Y19" s="60"/>
    </row>
    <row r="20" spans="1:25" ht="20.100000000000001" customHeight="1" x14ac:dyDescent="0.2">
      <c r="A20" s="29" t="s">
        <v>33</v>
      </c>
      <c r="B20" s="13" t="s">
        <v>34</v>
      </c>
      <c r="C20" s="15">
        <v>4000000</v>
      </c>
      <c r="D20" s="15">
        <v>4000000</v>
      </c>
      <c r="E20" s="15">
        <v>0</v>
      </c>
      <c r="F20" s="15">
        <f t="shared" si="1"/>
        <v>4000000</v>
      </c>
      <c r="G20" s="40">
        <f>+F20-D20</f>
        <v>0</v>
      </c>
      <c r="H20" s="39">
        <f t="shared" si="0"/>
        <v>0</v>
      </c>
      <c r="I20" s="22">
        <f>+F20/D20*100</f>
        <v>100</v>
      </c>
      <c r="J20">
        <v>4000000</v>
      </c>
      <c r="K20" s="1"/>
      <c r="L20" s="4"/>
      <c r="M20" s="59"/>
      <c r="N20" s="1"/>
      <c r="O20" s="1"/>
      <c r="P20" s="1"/>
      <c r="Q20" s="1"/>
      <c r="R20" s="1"/>
      <c r="S20" s="59"/>
      <c r="T20" s="59"/>
      <c r="U20" s="60"/>
      <c r="V20" s="60"/>
      <c r="W20" s="60"/>
      <c r="X20" s="60"/>
      <c r="Y20" s="60"/>
    </row>
    <row r="21" spans="1:25" ht="20.100000000000001" customHeight="1" x14ac:dyDescent="0.2">
      <c r="A21" s="10"/>
      <c r="B21" s="42"/>
      <c r="C21" s="15"/>
      <c r="D21" s="15" t="s">
        <v>2</v>
      </c>
      <c r="E21" s="15" t="s">
        <v>2</v>
      </c>
      <c r="F21" s="15" t="s">
        <v>2</v>
      </c>
      <c r="G21" s="39"/>
      <c r="H21" s="39" t="s">
        <v>2</v>
      </c>
      <c r="I21" s="22"/>
      <c r="J21" t="s">
        <v>2</v>
      </c>
      <c r="K21" s="1"/>
      <c r="L21" s="4"/>
      <c r="M21" s="59"/>
      <c r="N21" s="1"/>
      <c r="O21" s="1"/>
      <c r="P21" s="1"/>
      <c r="Q21" s="1"/>
      <c r="R21" s="1"/>
      <c r="S21" s="59"/>
      <c r="T21" s="59"/>
      <c r="U21" s="60"/>
      <c r="V21" s="60"/>
      <c r="W21" s="60"/>
      <c r="X21" s="60"/>
      <c r="Y21" s="60"/>
    </row>
    <row r="22" spans="1:25" ht="20.100000000000001" customHeight="1" x14ac:dyDescent="0.2">
      <c r="A22" s="30" t="s">
        <v>13</v>
      </c>
      <c r="B22" s="42"/>
      <c r="C22" s="37">
        <f>+C24+C30</f>
        <v>99756364</v>
      </c>
      <c r="D22" s="37">
        <f>+D24+D30</f>
        <v>99756364</v>
      </c>
      <c r="E22" s="37">
        <f>+E24+E30</f>
        <v>24518789</v>
      </c>
      <c r="F22" s="37">
        <f>+F24+F30</f>
        <v>95809816</v>
      </c>
      <c r="G22" s="43">
        <f>+F22-D22</f>
        <v>-3946548</v>
      </c>
      <c r="H22" s="43">
        <f>+F22-C22</f>
        <v>-3946548</v>
      </c>
      <c r="I22" s="21">
        <f>+F22/D22*100</f>
        <v>96.043813304983729</v>
      </c>
      <c r="J22">
        <v>71291027</v>
      </c>
      <c r="K22" s="4"/>
      <c r="L22" s="4"/>
      <c r="M22" s="59"/>
      <c r="N22" s="1"/>
      <c r="O22" s="1"/>
      <c r="P22" s="1"/>
      <c r="Q22" s="1"/>
      <c r="R22" s="1"/>
      <c r="S22" s="62"/>
      <c r="T22" s="62"/>
      <c r="U22" s="60"/>
      <c r="V22" s="60"/>
      <c r="W22" s="60"/>
      <c r="X22" s="60"/>
      <c r="Y22" s="60"/>
    </row>
    <row r="23" spans="1:25" ht="20.100000000000001" customHeight="1" x14ac:dyDescent="0.2">
      <c r="A23" s="9" t="s">
        <v>2</v>
      </c>
      <c r="B23" s="42"/>
      <c r="C23" s="15"/>
      <c r="D23" s="15"/>
      <c r="E23" s="15"/>
      <c r="F23" s="15" t="s">
        <v>2</v>
      </c>
      <c r="G23" s="39"/>
      <c r="H23" s="39"/>
      <c r="I23" s="22"/>
      <c r="J23" t="s">
        <v>2</v>
      </c>
      <c r="K23" s="1"/>
      <c r="L23" s="4"/>
      <c r="M23" s="59"/>
      <c r="N23" s="1"/>
      <c r="O23" s="1"/>
      <c r="P23" s="1"/>
      <c r="Q23" s="1"/>
      <c r="R23" s="1"/>
      <c r="S23" s="59"/>
      <c r="T23" s="59"/>
      <c r="U23" s="60"/>
      <c r="V23" s="60"/>
      <c r="W23" s="60"/>
      <c r="X23" s="60"/>
      <c r="Y23" s="60"/>
    </row>
    <row r="24" spans="1:25" ht="23.25" customHeight="1" x14ac:dyDescent="0.2">
      <c r="A24" s="31" t="s">
        <v>35</v>
      </c>
      <c r="B24" s="13" t="s">
        <v>36</v>
      </c>
      <c r="C24" s="14">
        <f>SUM(C26:C28)</f>
        <v>90040000</v>
      </c>
      <c r="D24" s="14">
        <f>+D26+D28</f>
        <v>90040000</v>
      </c>
      <c r="E24" s="14">
        <f>SUM(E26:E28)</f>
        <v>22006808</v>
      </c>
      <c r="F24" s="14">
        <f>+F26+F27+F28</f>
        <v>90040000</v>
      </c>
      <c r="G24" s="38">
        <f>+F24-D24</f>
        <v>0</v>
      </c>
      <c r="H24" s="38">
        <f>+F24-C24</f>
        <v>0</v>
      </c>
      <c r="I24" s="23">
        <f>+F24/D24*100</f>
        <v>100</v>
      </c>
      <c r="J24">
        <v>68033192</v>
      </c>
      <c r="K24" s="68"/>
      <c r="L24" s="4"/>
      <c r="M24" s="69"/>
      <c r="N24" s="1"/>
      <c r="O24" s="1"/>
      <c r="P24" s="1"/>
      <c r="Q24" s="1"/>
      <c r="R24" s="4"/>
      <c r="S24" s="62"/>
      <c r="T24" s="62"/>
      <c r="U24" s="60"/>
      <c r="V24" s="60"/>
      <c r="W24" s="60"/>
      <c r="X24" s="60"/>
      <c r="Y24" s="60"/>
    </row>
    <row r="25" spans="1:25" ht="20.100000000000001" customHeight="1" x14ac:dyDescent="0.2">
      <c r="A25" s="10" t="s">
        <v>2</v>
      </c>
      <c r="B25" s="13"/>
      <c r="C25" s="15" t="s">
        <v>2</v>
      </c>
      <c r="D25" s="15"/>
      <c r="E25" s="15"/>
      <c r="F25" s="15" t="s">
        <v>2</v>
      </c>
      <c r="G25" s="39"/>
      <c r="H25" s="39"/>
      <c r="I25" s="22" t="s">
        <v>2</v>
      </c>
      <c r="J25" t="s">
        <v>2</v>
      </c>
      <c r="K25" s="1"/>
      <c r="L25" s="4"/>
      <c r="M25" s="6"/>
      <c r="N25" s="1"/>
      <c r="O25" s="1"/>
      <c r="P25" s="1"/>
      <c r="Q25" s="1"/>
      <c r="R25" s="1"/>
      <c r="S25" s="59"/>
      <c r="T25" s="59"/>
      <c r="U25" s="60"/>
      <c r="V25" s="60"/>
      <c r="W25" s="60"/>
      <c r="X25" s="60"/>
      <c r="Y25" s="60"/>
    </row>
    <row r="26" spans="1:25" ht="20.100000000000001" customHeight="1" x14ac:dyDescent="0.2">
      <c r="A26" s="32" t="s">
        <v>37</v>
      </c>
      <c r="B26" s="13"/>
      <c r="C26" s="15">
        <v>82818803</v>
      </c>
      <c r="D26" s="15">
        <v>82818803</v>
      </c>
      <c r="E26" s="44">
        <v>19028041</v>
      </c>
      <c r="F26" s="15">
        <f>+E26+J26</f>
        <v>82818803</v>
      </c>
      <c r="G26" s="39">
        <f>+F26-D26</f>
        <v>0</v>
      </c>
      <c r="H26" s="39">
        <f>+F26-C26</f>
        <v>0</v>
      </c>
      <c r="I26" s="22">
        <f>+F26/D26*100</f>
        <v>100</v>
      </c>
      <c r="J26">
        <v>63790762</v>
      </c>
      <c r="L26" s="4"/>
      <c r="M26" s="6"/>
      <c r="N26" s="1"/>
      <c r="O26" s="1"/>
      <c r="P26" s="1"/>
      <c r="Q26" s="1"/>
      <c r="R26" s="1"/>
      <c r="S26" s="59"/>
      <c r="T26" s="59"/>
      <c r="U26" s="60"/>
      <c r="V26" s="60"/>
      <c r="W26" s="60"/>
      <c r="X26" s="60"/>
      <c r="Y26" s="60"/>
    </row>
    <row r="27" spans="1:25" ht="20.100000000000001" customHeight="1" x14ac:dyDescent="0.2">
      <c r="A27" s="32" t="s">
        <v>38</v>
      </c>
      <c r="B27" s="13" t="s">
        <v>2</v>
      </c>
      <c r="C27" s="15">
        <v>0</v>
      </c>
      <c r="D27" s="15">
        <v>0</v>
      </c>
      <c r="E27" s="44"/>
      <c r="F27" s="15">
        <f>+E27+J27</f>
        <v>0</v>
      </c>
      <c r="G27" s="39">
        <f>+F27-D27</f>
        <v>0</v>
      </c>
      <c r="H27" s="39">
        <f>+F27-C27</f>
        <v>0</v>
      </c>
      <c r="I27" s="22" t="s">
        <v>2</v>
      </c>
      <c r="J27">
        <v>0</v>
      </c>
      <c r="K27" s="68"/>
      <c r="L27" s="4"/>
      <c r="M27" s="6"/>
      <c r="N27" s="1"/>
      <c r="O27" s="1"/>
      <c r="P27" s="1"/>
      <c r="Q27" s="1"/>
      <c r="R27" s="1"/>
      <c r="S27" s="59"/>
      <c r="T27" s="59"/>
      <c r="U27" s="60"/>
      <c r="V27" s="60"/>
      <c r="W27" s="60"/>
      <c r="X27" s="60"/>
      <c r="Y27" s="60"/>
    </row>
    <row r="28" spans="1:25" ht="20.100000000000001" customHeight="1" x14ac:dyDescent="0.2">
      <c r="A28" s="32" t="s">
        <v>39</v>
      </c>
      <c r="B28" s="13"/>
      <c r="C28" s="15">
        <v>7221197</v>
      </c>
      <c r="D28" s="15">
        <v>7221197</v>
      </c>
      <c r="E28" s="44">
        <v>2978767</v>
      </c>
      <c r="F28" s="15">
        <f>+E28+J28</f>
        <v>7221197</v>
      </c>
      <c r="G28" s="39">
        <f>+F28-D28</f>
        <v>0</v>
      </c>
      <c r="H28" s="39">
        <f>+F28-C28</f>
        <v>0</v>
      </c>
      <c r="I28" s="22">
        <f>+F28/D28*100</f>
        <v>100</v>
      </c>
      <c r="J28">
        <v>4242430</v>
      </c>
      <c r="K28" s="68"/>
      <c r="L28" s="4"/>
      <c r="M28" s="6"/>
      <c r="N28" s="4"/>
      <c r="O28" s="1"/>
      <c r="P28" s="1"/>
      <c r="Q28" s="1"/>
      <c r="R28" s="1"/>
      <c r="S28" s="59"/>
      <c r="T28" s="59"/>
      <c r="U28" s="60"/>
      <c r="V28" s="60"/>
      <c r="W28" s="60"/>
      <c r="X28" s="60"/>
      <c r="Y28" s="60"/>
    </row>
    <row r="29" spans="1:25" ht="20.100000000000001" customHeight="1" x14ac:dyDescent="0.2">
      <c r="A29" s="10" t="s">
        <v>2</v>
      </c>
      <c r="B29" s="13"/>
      <c r="C29" s="15" t="s">
        <v>2</v>
      </c>
      <c r="D29" s="44" t="s">
        <v>2</v>
      </c>
      <c r="E29" s="44"/>
      <c r="F29" s="44" t="s">
        <v>2</v>
      </c>
      <c r="G29" s="17"/>
      <c r="H29" s="16"/>
      <c r="I29" s="22"/>
      <c r="J29" t="s">
        <v>2</v>
      </c>
      <c r="K29" s="68"/>
      <c r="L29" s="4"/>
      <c r="M29" s="6"/>
      <c r="N29" s="1"/>
      <c r="O29" s="1"/>
      <c r="P29" s="1"/>
      <c r="Q29" s="1"/>
      <c r="R29" s="1"/>
      <c r="S29" s="59"/>
      <c r="T29" s="59"/>
      <c r="U29" s="60"/>
      <c r="V29" s="60"/>
      <c r="W29" s="60"/>
      <c r="X29" s="60"/>
      <c r="Y29" s="60"/>
    </row>
    <row r="30" spans="1:25" ht="23.25" customHeight="1" x14ac:dyDescent="0.2">
      <c r="A30" s="31" t="s">
        <v>40</v>
      </c>
      <c r="B30" s="13" t="s">
        <v>41</v>
      </c>
      <c r="C30" s="14">
        <v>9716364</v>
      </c>
      <c r="D30" s="14">
        <v>9716364</v>
      </c>
      <c r="E30" s="45">
        <v>2511981</v>
      </c>
      <c r="F30" s="45">
        <f>+E30+J30</f>
        <v>5769816</v>
      </c>
      <c r="G30" s="18">
        <f>+F30-D30</f>
        <v>-3946548</v>
      </c>
      <c r="H30" s="18">
        <f>+F30-C30</f>
        <v>-3946548</v>
      </c>
      <c r="I30" s="23">
        <f>+F30/D30*100</f>
        <v>59.382460352452824</v>
      </c>
      <c r="J30">
        <v>3257835</v>
      </c>
      <c r="K30" s="68"/>
      <c r="L30" s="70"/>
      <c r="M30" s="6"/>
      <c r="N30" s="1"/>
      <c r="O30" s="1"/>
      <c r="P30" s="1"/>
      <c r="Q30" s="1"/>
      <c r="R30" s="1"/>
      <c r="S30" s="63"/>
      <c r="T30" s="63"/>
      <c r="U30" s="60"/>
      <c r="V30" s="60"/>
      <c r="W30" s="60"/>
      <c r="X30" s="60"/>
      <c r="Y30" s="60"/>
    </row>
    <row r="31" spans="1:25" ht="20.100000000000001" customHeight="1" x14ac:dyDescent="0.2">
      <c r="A31" s="46" t="s">
        <v>2</v>
      </c>
      <c r="B31" s="47"/>
      <c r="C31" s="48"/>
      <c r="D31" s="48">
        <v>0</v>
      </c>
      <c r="E31" s="48"/>
      <c r="F31" s="48" t="s">
        <v>2</v>
      </c>
      <c r="G31" s="49"/>
      <c r="H31" s="50"/>
      <c r="I31" s="51"/>
      <c r="J31" t="s">
        <v>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7" t="s">
        <v>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4" ht="14.25" x14ac:dyDescent="0.2">
      <c r="A33" s="3" t="s">
        <v>2</v>
      </c>
      <c r="B33" s="3"/>
      <c r="D33" t="s">
        <v>2</v>
      </c>
    </row>
  </sheetData>
  <mergeCells count="7">
    <mergeCell ref="A2:I2"/>
    <mergeCell ref="A3:I3"/>
    <mergeCell ref="A5:A6"/>
    <mergeCell ref="B5:B6"/>
    <mergeCell ref="C5:D5"/>
    <mergeCell ref="E5:F5"/>
    <mergeCell ref="G5:H5"/>
  </mergeCells>
  <phoneticPr fontId="1" type="noConversion"/>
  <pageMargins left="1.2598425196850394" right="0.78740157480314965" top="0.39370078740157483" bottom="0.39370078740157483" header="0.51181102362204722" footer="0.51181102362204722"/>
  <pageSetup scale="91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CA2</vt:lpstr>
      <vt:lpstr>'CA2'!Área_de_impresión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CASTILLO</dc:creator>
  <cp:lastModifiedBy>JAIME YOUNG</cp:lastModifiedBy>
  <cp:lastPrinted>2021-01-13T17:45:47Z</cp:lastPrinted>
  <dcterms:created xsi:type="dcterms:W3CDTF">2010-01-07T20:52:23Z</dcterms:created>
  <dcterms:modified xsi:type="dcterms:W3CDTF">2021-01-13T17:58:58Z</dcterms:modified>
</cp:coreProperties>
</file>