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hir.calvo\Downloads\PUBLICAR\"/>
    </mc:Choice>
  </mc:AlternateContent>
  <xr:revisionPtr revIDLastSave="0" documentId="13_ncr:1_{F7F0FB6E-9B5C-4646-8195-4E0C2AFA703F}" xr6:coauthVersionLast="47" xr6:coauthVersionMax="47" xr10:uidLastSave="{00000000-0000-0000-0000-000000000000}"/>
  <bookViews>
    <workbookView xWindow="-120" yWindow="-120" windowWidth="29040" windowHeight="15840" xr2:uid="{26A174F0-9AF8-4A7E-A7F6-75EC0327D7F3}"/>
  </bookViews>
  <sheets>
    <sheet name="Matrícula-Azuero-2005-2023" sheetId="1" r:id="rId1"/>
  </sheets>
  <definedNames>
    <definedName name="_1Excel_BuiltIn_Print_Area_1_1">"$#REF!.$A$4:$AA$106"</definedName>
    <definedName name="_1Excel_BuiltIn_Print_Area_1_1_1">#REF!</definedName>
    <definedName name="_1Excel_BuiltIn_Print_Area_1_1_1_1">#REF!</definedName>
    <definedName name="_2Excel_BuiltIn_Print_Area_1_1_1_1">#REF!</definedName>
    <definedName name="A_impresión_IM_1" localSheetId="0">'Matrícula-Azuero-2005-2023'!$A$7:$A$145</definedName>
    <definedName name="A_impresión_IM_1">#REF!</definedName>
    <definedName name="_xlnm.Print_Area" localSheetId="0">'Matrícula-Azuero-2005-2023'!$A$1:$T$151</definedName>
    <definedName name="Excel_BuiltIn_Print_Area_1" localSheetId="0">'Matrícula-Azuero-2005-2023'!$A$5:$E$149</definedName>
    <definedName name="Excel_BuiltIn_Print_Area_1">#REF!</definedName>
    <definedName name="Excel_BuiltIn_Print_Area_1_1">#REF!</definedName>
    <definedName name="Excel_BuiltIn_Print_Area_1_1_1">#REF!</definedName>
    <definedName name="MAAZI" localSheetId="0">'Matrícula-Azuero-2005-2023'!$A$7:$A$145</definedName>
    <definedName name="MAAZI">#REF!</definedName>
    <definedName name="MAAZII">"$HIMATARO.$#REF!$#REF!:$#REF!$#REF!"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8" i="1" l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T144" i="1"/>
  <c r="T17" i="1" s="1"/>
  <c r="S144" i="1"/>
  <c r="S17" i="1" s="1"/>
  <c r="R144" i="1"/>
  <c r="Q144" i="1"/>
  <c r="P144" i="1"/>
  <c r="O144" i="1"/>
  <c r="O17" i="1" s="1"/>
  <c r="N144" i="1"/>
  <c r="N17" i="1" s="1"/>
  <c r="M144" i="1"/>
  <c r="M17" i="1" s="1"/>
  <c r="L144" i="1"/>
  <c r="L17" i="1" s="1"/>
  <c r="K144" i="1"/>
  <c r="K17" i="1" s="1"/>
  <c r="J144" i="1"/>
  <c r="I144" i="1"/>
  <c r="H144" i="1"/>
  <c r="G144" i="1"/>
  <c r="F144" i="1"/>
  <c r="F17" i="1" s="1"/>
  <c r="E144" i="1"/>
  <c r="E17" i="1" s="1"/>
  <c r="D144" i="1"/>
  <c r="D17" i="1" s="1"/>
  <c r="C144" i="1"/>
  <c r="C17" i="1" s="1"/>
  <c r="B144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T30" i="1"/>
  <c r="T14" i="1" s="1"/>
  <c r="S30" i="1"/>
  <c r="S14" i="1" s="1"/>
  <c r="R30" i="1"/>
  <c r="R14" i="1" s="1"/>
  <c r="Q30" i="1"/>
  <c r="Q14" i="1" s="1"/>
  <c r="P30" i="1"/>
  <c r="P14" i="1" s="1"/>
  <c r="O30" i="1"/>
  <c r="O14" i="1" s="1"/>
  <c r="N30" i="1"/>
  <c r="N14" i="1" s="1"/>
  <c r="M30" i="1"/>
  <c r="M14" i="1" s="1"/>
  <c r="L30" i="1"/>
  <c r="L14" i="1" s="1"/>
  <c r="K30" i="1"/>
  <c r="K14" i="1" s="1"/>
  <c r="J30" i="1"/>
  <c r="J14" i="1" s="1"/>
  <c r="I30" i="1"/>
  <c r="I14" i="1" s="1"/>
  <c r="H30" i="1"/>
  <c r="H14" i="1" s="1"/>
  <c r="G30" i="1"/>
  <c r="G14" i="1" s="1"/>
  <c r="F30" i="1"/>
  <c r="F14" i="1" s="1"/>
  <c r="E30" i="1"/>
  <c r="E14" i="1" s="1"/>
  <c r="D30" i="1"/>
  <c r="D14" i="1" s="1"/>
  <c r="C30" i="1"/>
  <c r="C14" i="1" s="1"/>
  <c r="B30" i="1"/>
  <c r="B14" i="1" s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R17" i="1"/>
  <c r="Q17" i="1"/>
  <c r="P17" i="1"/>
  <c r="J17" i="1"/>
  <c r="I17" i="1"/>
  <c r="H17" i="1"/>
  <c r="G17" i="1"/>
  <c r="B17" i="1"/>
  <c r="E16" i="1" l="1"/>
  <c r="E15" i="1" s="1"/>
  <c r="M16" i="1"/>
  <c r="E124" i="1"/>
  <c r="D16" i="1"/>
  <c r="D15" i="1" s="1"/>
  <c r="B124" i="1"/>
  <c r="F124" i="1"/>
  <c r="N124" i="1"/>
  <c r="C23" i="1"/>
  <c r="C22" i="1" s="1"/>
  <c r="S23" i="1"/>
  <c r="S22" i="1" s="1"/>
  <c r="H13" i="1"/>
  <c r="H12" i="1" s="1"/>
  <c r="P13" i="1"/>
  <c r="P12" i="1" s="1"/>
  <c r="G23" i="1"/>
  <c r="G22" i="1" s="1"/>
  <c r="O23" i="1"/>
  <c r="O22" i="1" s="1"/>
  <c r="P21" i="1"/>
  <c r="G13" i="1"/>
  <c r="G12" i="1" s="1"/>
  <c r="O13" i="1"/>
  <c r="O12" i="1" s="1"/>
  <c r="I16" i="1"/>
  <c r="I15" i="1" s="1"/>
  <c r="Q16" i="1"/>
  <c r="Q15" i="1" s="1"/>
  <c r="O124" i="1"/>
  <c r="Q124" i="1"/>
  <c r="F138" i="1"/>
  <c r="S20" i="1"/>
  <c r="Q76" i="1"/>
  <c r="D104" i="1"/>
  <c r="L104" i="1"/>
  <c r="T104" i="1"/>
  <c r="I104" i="1"/>
  <c r="D13" i="1"/>
  <c r="D12" i="1" s="1"/>
  <c r="L13" i="1"/>
  <c r="L12" i="1" s="1"/>
  <c r="T13" i="1"/>
  <c r="T12" i="1" s="1"/>
  <c r="C56" i="1"/>
  <c r="P56" i="1"/>
  <c r="B16" i="1"/>
  <c r="B15" i="1" s="1"/>
  <c r="J16" i="1"/>
  <c r="J15" i="1" s="1"/>
  <c r="R16" i="1"/>
  <c r="R15" i="1" s="1"/>
  <c r="O19" i="1"/>
  <c r="F23" i="1"/>
  <c r="F22" i="1" s="1"/>
  <c r="N23" i="1"/>
  <c r="N22" i="1" s="1"/>
  <c r="M15" i="1"/>
  <c r="B13" i="1"/>
  <c r="B12" i="1" s="1"/>
  <c r="L16" i="1"/>
  <c r="L15" i="1" s="1"/>
  <c r="T16" i="1"/>
  <c r="T15" i="1" s="1"/>
  <c r="I19" i="1"/>
  <c r="K21" i="1"/>
  <c r="E56" i="1"/>
  <c r="M56" i="1"/>
  <c r="B19" i="1"/>
  <c r="J19" i="1"/>
  <c r="R19" i="1"/>
  <c r="G20" i="1"/>
  <c r="O20" i="1"/>
  <c r="H138" i="1"/>
  <c r="E138" i="1"/>
  <c r="B138" i="1"/>
  <c r="J138" i="1"/>
  <c r="R138" i="1"/>
  <c r="G138" i="1"/>
  <c r="Q19" i="1"/>
  <c r="F20" i="1"/>
  <c r="N20" i="1"/>
  <c r="S21" i="1"/>
  <c r="I138" i="1"/>
  <c r="N138" i="1"/>
  <c r="K56" i="1"/>
  <c r="S56" i="1"/>
  <c r="G19" i="1"/>
  <c r="D20" i="1"/>
  <c r="L20" i="1"/>
  <c r="T20" i="1"/>
  <c r="I21" i="1"/>
  <c r="C138" i="1"/>
  <c r="K138" i="1"/>
  <c r="M124" i="1"/>
  <c r="J124" i="1"/>
  <c r="R124" i="1"/>
  <c r="D138" i="1"/>
  <c r="L138" i="1"/>
  <c r="H56" i="1"/>
  <c r="F25" i="1"/>
  <c r="N25" i="1"/>
  <c r="H16" i="1"/>
  <c r="H15" i="1" s="1"/>
  <c r="P16" i="1"/>
  <c r="P15" i="1" s="1"/>
  <c r="I76" i="1"/>
  <c r="Q13" i="1"/>
  <c r="Q12" i="1" s="1"/>
  <c r="F16" i="1"/>
  <c r="F15" i="1" s="1"/>
  <c r="N76" i="1"/>
  <c r="E21" i="1"/>
  <c r="M21" i="1"/>
  <c r="F19" i="1"/>
  <c r="N19" i="1"/>
  <c r="C20" i="1"/>
  <c r="K20" i="1"/>
  <c r="H21" i="1"/>
  <c r="E23" i="1"/>
  <c r="E22" i="1" s="1"/>
  <c r="M23" i="1"/>
  <c r="M22" i="1" s="1"/>
  <c r="J13" i="1"/>
  <c r="J12" i="1" s="1"/>
  <c r="R13" i="1"/>
  <c r="R12" i="1" s="1"/>
  <c r="K23" i="1"/>
  <c r="K22" i="1" s="1"/>
  <c r="C124" i="1"/>
  <c r="K124" i="1"/>
  <c r="S124" i="1"/>
  <c r="P25" i="1"/>
  <c r="Q104" i="1"/>
  <c r="Q21" i="1"/>
  <c r="C21" i="1"/>
  <c r="H25" i="1"/>
  <c r="F56" i="1"/>
  <c r="N56" i="1"/>
  <c r="B23" i="1"/>
  <c r="B22" i="1" s="1"/>
  <c r="J23" i="1"/>
  <c r="J22" i="1" s="1"/>
  <c r="R23" i="1"/>
  <c r="R22" i="1" s="1"/>
  <c r="C76" i="1"/>
  <c r="K76" i="1"/>
  <c r="S76" i="1"/>
  <c r="H76" i="1"/>
  <c r="P76" i="1"/>
  <c r="E76" i="1"/>
  <c r="M76" i="1"/>
  <c r="B20" i="1"/>
  <c r="J20" i="1"/>
  <c r="R20" i="1"/>
  <c r="G76" i="1"/>
  <c r="O76" i="1"/>
  <c r="D23" i="1"/>
  <c r="D22" i="1" s="1"/>
  <c r="L23" i="1"/>
  <c r="L22" i="1" s="1"/>
  <c r="T23" i="1"/>
  <c r="T22" i="1" s="1"/>
  <c r="S138" i="1"/>
  <c r="Q56" i="1"/>
  <c r="D76" i="1"/>
  <c r="L76" i="1"/>
  <c r="T76" i="1"/>
  <c r="G124" i="1"/>
  <c r="T138" i="1"/>
  <c r="Q138" i="1"/>
  <c r="L56" i="1"/>
  <c r="I13" i="1"/>
  <c r="I12" i="1" s="1"/>
  <c r="N16" i="1"/>
  <c r="N15" i="1" s="1"/>
  <c r="G56" i="1"/>
  <c r="O56" i="1"/>
  <c r="F13" i="1"/>
  <c r="F12" i="1" s="1"/>
  <c r="N13" i="1"/>
  <c r="N12" i="1" s="1"/>
  <c r="C16" i="1"/>
  <c r="C15" i="1" s="1"/>
  <c r="K16" i="1"/>
  <c r="K15" i="1" s="1"/>
  <c r="S16" i="1"/>
  <c r="S15" i="1" s="1"/>
  <c r="H19" i="1"/>
  <c r="P19" i="1"/>
  <c r="E20" i="1"/>
  <c r="M20" i="1"/>
  <c r="B104" i="1"/>
  <c r="J104" i="1"/>
  <c r="R104" i="1"/>
  <c r="H23" i="1"/>
  <c r="H22" i="1" s="1"/>
  <c r="P23" i="1"/>
  <c r="P22" i="1" s="1"/>
  <c r="I124" i="1"/>
  <c r="H20" i="1"/>
  <c r="P20" i="1"/>
  <c r="I56" i="1"/>
  <c r="F76" i="1"/>
  <c r="G104" i="1"/>
  <c r="O104" i="1"/>
  <c r="D124" i="1"/>
  <c r="L124" i="1"/>
  <c r="T124" i="1"/>
  <c r="D56" i="1"/>
  <c r="O138" i="1"/>
  <c r="T56" i="1"/>
  <c r="E25" i="1"/>
  <c r="M25" i="1"/>
  <c r="G25" i="1"/>
  <c r="O25" i="1"/>
  <c r="D19" i="1"/>
  <c r="L19" i="1"/>
  <c r="T19" i="1"/>
  <c r="I25" i="1"/>
  <c r="Q25" i="1"/>
  <c r="F21" i="1"/>
  <c r="N21" i="1"/>
  <c r="C25" i="1"/>
  <c r="K25" i="1"/>
  <c r="S25" i="1"/>
  <c r="F104" i="1"/>
  <c r="N104" i="1"/>
  <c r="C104" i="1"/>
  <c r="K104" i="1"/>
  <c r="S104" i="1"/>
  <c r="E104" i="1"/>
  <c r="M104" i="1"/>
  <c r="P138" i="1"/>
  <c r="M138" i="1"/>
  <c r="C13" i="1"/>
  <c r="C12" i="1" s="1"/>
  <c r="K13" i="1"/>
  <c r="K12" i="1" s="1"/>
  <c r="S13" i="1"/>
  <c r="S12" i="1" s="1"/>
  <c r="B25" i="1"/>
  <c r="J25" i="1"/>
  <c r="R25" i="1"/>
  <c r="B56" i="1"/>
  <c r="J56" i="1"/>
  <c r="R56" i="1"/>
  <c r="H124" i="1"/>
  <c r="P124" i="1"/>
  <c r="D21" i="1"/>
  <c r="L21" i="1"/>
  <c r="T21" i="1"/>
  <c r="E13" i="1"/>
  <c r="E12" i="1" s="1"/>
  <c r="M13" i="1"/>
  <c r="M12" i="1" s="1"/>
  <c r="C19" i="1"/>
  <c r="K19" i="1"/>
  <c r="S19" i="1"/>
  <c r="S18" i="1" s="1"/>
  <c r="D25" i="1"/>
  <c r="L25" i="1"/>
  <c r="T25" i="1"/>
  <c r="B76" i="1"/>
  <c r="J76" i="1"/>
  <c r="R76" i="1"/>
  <c r="I20" i="1"/>
  <c r="Q20" i="1"/>
  <c r="E19" i="1"/>
  <c r="E18" i="1" s="1"/>
  <c r="M19" i="1"/>
  <c r="G21" i="1"/>
  <c r="O21" i="1"/>
  <c r="I23" i="1"/>
  <c r="I22" i="1" s="1"/>
  <c r="Q23" i="1"/>
  <c r="Q22" i="1" s="1"/>
  <c r="G16" i="1"/>
  <c r="G15" i="1" s="1"/>
  <c r="O16" i="1"/>
  <c r="O15" i="1" s="1"/>
  <c r="H104" i="1"/>
  <c r="P104" i="1"/>
  <c r="B21" i="1"/>
  <c r="J21" i="1"/>
  <c r="R21" i="1"/>
  <c r="R18" i="1" l="1"/>
  <c r="R10" i="1" s="1"/>
  <c r="Q18" i="1"/>
  <c r="Q10" i="1" s="1"/>
  <c r="L18" i="1"/>
  <c r="L10" i="1" s="1"/>
  <c r="I18" i="1"/>
  <c r="I10" i="1" s="1"/>
  <c r="J18" i="1"/>
  <c r="J10" i="1" s="1"/>
  <c r="O18" i="1"/>
  <c r="O10" i="1" s="1"/>
  <c r="G18" i="1"/>
  <c r="G10" i="1" s="1"/>
  <c r="D18" i="1"/>
  <c r="D10" i="1" s="1"/>
  <c r="N18" i="1"/>
  <c r="N10" i="1" s="1"/>
  <c r="F18" i="1"/>
  <c r="F10" i="1" s="1"/>
  <c r="K18" i="1"/>
  <c r="K10" i="1" s="1"/>
  <c r="T18" i="1"/>
  <c r="T10" i="1" s="1"/>
  <c r="C18" i="1"/>
  <c r="C10" i="1" s="1"/>
  <c r="P18" i="1"/>
  <c r="P10" i="1" s="1"/>
  <c r="B18" i="1"/>
  <c r="B10" i="1" s="1"/>
  <c r="H18" i="1"/>
  <c r="H10" i="1" s="1"/>
  <c r="M18" i="1"/>
  <c r="M10" i="1" s="1"/>
  <c r="S10" i="1"/>
  <c r="E10" i="1"/>
</calcChain>
</file>

<file path=xl/sharedStrings.xml><?xml version="1.0" encoding="utf-8"?>
<sst xmlns="http://schemas.openxmlformats.org/spreadsheetml/2006/main" count="132" uniqueCount="101">
  <si>
    <t>UNIVERSIDAD TECNOLÓGICA DE PANAMÁ</t>
  </si>
  <si>
    <t>DIRECCIÓN GENERAL DE PLANIFICACIÓN UNIVERSITARIA</t>
  </si>
  <si>
    <t>DEPARTAMENTO DE ESTADÍSTICA E INDICADORES</t>
  </si>
  <si>
    <t>MATRÍCULA DEL CENTRO REGIONAL DE AZUERO, SEGÚN FACULTAD Y CARRERA/PROGRAMA:</t>
  </si>
  <si>
    <t xml:space="preserve"> AÑOS 2005-2023 </t>
  </si>
  <si>
    <t>Facultad y Carrera/Programa</t>
  </si>
  <si>
    <t>TOTAL</t>
  </si>
  <si>
    <t>Total de Maestría</t>
  </si>
  <si>
    <t xml:space="preserve">      Maestría</t>
  </si>
  <si>
    <t xml:space="preserve">      Maestría y Postgrado</t>
  </si>
  <si>
    <t>Total de Postgrado</t>
  </si>
  <si>
    <t xml:space="preserve">      Postgrado </t>
  </si>
  <si>
    <t xml:space="preserve">      Profesorado</t>
  </si>
  <si>
    <t>Total de Licenciatura</t>
  </si>
  <si>
    <t xml:space="preserve">      Licenciatura en Ingeniería</t>
  </si>
  <si>
    <t xml:space="preserve">      Licenciatura </t>
  </si>
  <si>
    <t xml:space="preserve">      Licenciatura en Tecnología</t>
  </si>
  <si>
    <t>Total de Técnico</t>
  </si>
  <si>
    <t xml:space="preserve">      Técnico en Ingeniería </t>
  </si>
  <si>
    <t>FACULTAD DE INGENIERÍA CIVIL</t>
  </si>
  <si>
    <t>Maestría en</t>
  </si>
  <si>
    <t xml:space="preserve">      Administración de Proyectos de Construcción</t>
  </si>
  <si>
    <t xml:space="preserve">      Ingeniería Ambiental</t>
  </si>
  <si>
    <t>Maestría y Postgrado en</t>
  </si>
  <si>
    <t xml:space="preserve">     Ingeniería Geotécnica</t>
  </si>
  <si>
    <t>Postgrado en</t>
  </si>
  <si>
    <t>Licenciatura en Ingeniería</t>
  </si>
  <si>
    <t xml:space="preserve">     Ambiental</t>
  </si>
  <si>
    <t xml:space="preserve">     Civil</t>
  </si>
  <si>
    <t xml:space="preserve">  en Administración de Proyectos de Construcción </t>
  </si>
  <si>
    <t xml:space="preserve">     Marítima Portuaria</t>
  </si>
  <si>
    <t xml:space="preserve">Licenciatura en </t>
  </si>
  <si>
    <t xml:space="preserve">     Edificaciones</t>
  </si>
  <si>
    <t xml:space="preserve">     Operaciones Marítimas  y Portuarias</t>
  </si>
  <si>
    <t xml:space="preserve">     Saneamiento y Ambiente</t>
  </si>
  <si>
    <t xml:space="preserve">     Topografía</t>
  </si>
  <si>
    <t>Licenciatura en Tecnología de</t>
  </si>
  <si>
    <t xml:space="preserve">      Edificaciones </t>
  </si>
  <si>
    <t xml:space="preserve">      Riego y Drenaje</t>
  </si>
  <si>
    <t>Técnico en Ingeniería con esp. en</t>
  </si>
  <si>
    <t xml:space="preserve"> AÑOS 2005-2023 (Continuación)</t>
  </si>
  <si>
    <t>FACULTAD DE INGENIERÍA ELECTRICA</t>
  </si>
  <si>
    <t xml:space="preserve">     Ingeniería Eléctrica</t>
  </si>
  <si>
    <t xml:space="preserve">     Eléctrica y Electrónica</t>
  </si>
  <si>
    <t xml:space="preserve">     Electromecánica</t>
  </si>
  <si>
    <t xml:space="preserve">     Electrónica y Telecomunicaciones</t>
  </si>
  <si>
    <t>Licenciatura en</t>
  </si>
  <si>
    <t xml:space="preserve">     Electrónica Digital y Control Automático</t>
  </si>
  <si>
    <t xml:space="preserve">     Electrónica y Sistemas de Comunicación</t>
  </si>
  <si>
    <t xml:space="preserve">     Sistemas Eléctricos y Automatización</t>
  </si>
  <si>
    <t>Licenciatura en Tecnología</t>
  </si>
  <si>
    <t xml:space="preserve">     Eléctrica </t>
  </si>
  <si>
    <t xml:space="preserve">     Electrónica </t>
  </si>
  <si>
    <t xml:space="preserve">     Electricidad </t>
  </si>
  <si>
    <t xml:space="preserve">     Sistemas Eléctricos</t>
  </si>
  <si>
    <t>FACULTAD DE INGENIERÍA INDUSTRIAL</t>
  </si>
  <si>
    <t xml:space="preserve">    Dirección de Negocio con esp. en Estrategia Gerencial</t>
  </si>
  <si>
    <t xml:space="preserve">   Gestión de Proyectos</t>
  </si>
  <si>
    <t xml:space="preserve">     Alta Gerencia</t>
  </si>
  <si>
    <t xml:space="preserve">     Formulación, Evaluación y Gestión de Proyectos de Inversiones</t>
  </si>
  <si>
    <t xml:space="preserve">     Industrial</t>
  </si>
  <si>
    <t xml:space="preserve">     Mecánica Industrial</t>
  </si>
  <si>
    <r>
      <t xml:space="preserve">     </t>
    </r>
    <r>
      <rPr>
        <sz val="11"/>
        <color indexed="8"/>
        <rFont val="Calibri"/>
        <family val="2"/>
        <scheme val="minor"/>
      </rPr>
      <t>Gestión Administrativa</t>
    </r>
  </si>
  <si>
    <t xml:space="preserve">     Gestión de la Producción Industrial</t>
  </si>
  <si>
    <t xml:space="preserve">     Logística y Transporte Multimodal</t>
  </si>
  <si>
    <t xml:space="preserve">     Mercadeo y Comercio Internacional (1)</t>
  </si>
  <si>
    <t xml:space="preserve">     Mercadeo y Negocios Internacionales</t>
  </si>
  <si>
    <t xml:space="preserve">     Recursos Humanos y Gestión de la Productividad</t>
  </si>
  <si>
    <t xml:space="preserve">     Administrativa</t>
  </si>
  <si>
    <t xml:space="preserve">      Administración</t>
  </si>
  <si>
    <t xml:space="preserve"> AÑOS 2005-2023 (Conclusión)</t>
  </si>
  <si>
    <t>FACULTAD DE INGENIERÍA MECANICA</t>
  </si>
  <si>
    <t xml:space="preserve">     Ingeniería de Planta</t>
  </si>
  <si>
    <t xml:space="preserve">     Mantenimiento de Planta</t>
  </si>
  <si>
    <t xml:space="preserve">     Aeronáutica</t>
  </si>
  <si>
    <t xml:space="preserve">     de Energía y Ambiente</t>
  </si>
  <si>
    <t xml:space="preserve">     Mecánica</t>
  </si>
  <si>
    <t xml:space="preserve">     Naval</t>
  </si>
  <si>
    <t xml:space="preserve">     Soldadura</t>
  </si>
  <si>
    <t xml:space="preserve">Licenciatura en Tecnología </t>
  </si>
  <si>
    <t xml:space="preserve">     Mecánica con esp. en Mecánica Industrial</t>
  </si>
  <si>
    <t>FACULTAD DE INGENIERÍA DE SISTEMAS COMPUTACIONALES</t>
  </si>
  <si>
    <t>Licenciatura en Ingeniería de</t>
  </si>
  <si>
    <t xml:space="preserve">     Sistemas Computacionales</t>
  </si>
  <si>
    <t xml:space="preserve">     Sistemas de Información</t>
  </si>
  <si>
    <t xml:space="preserve">     Sistemas y Computación</t>
  </si>
  <si>
    <t xml:space="preserve">     Ciberseguridad</t>
  </si>
  <si>
    <t xml:space="preserve">     Desarrollo de Software (1)</t>
  </si>
  <si>
    <t xml:space="preserve">     Informática Aplicada a la Educación</t>
  </si>
  <si>
    <t xml:space="preserve">     Redes Informáticas</t>
  </si>
  <si>
    <t xml:space="preserve">     Programación y Análisis de Sistemas</t>
  </si>
  <si>
    <t>FACULTAD DE CIENCIAS Y TECNOLOGÍA</t>
  </si>
  <si>
    <t xml:space="preserve">     Docencia Superior con esp. en Tecnología y Didáctica Educativa  </t>
  </si>
  <si>
    <t xml:space="preserve">      Docencia Superior</t>
  </si>
  <si>
    <t>Profesorado en</t>
  </si>
  <si>
    <t xml:space="preserve">       Educación Media y Pre-Media en Ciencias y Tecnol. con esp. en (Área de Estudios)</t>
  </si>
  <si>
    <t xml:space="preserve">       Forestal </t>
  </si>
  <si>
    <t xml:space="preserve">       Comunicación Ejecutiva Bilingüe</t>
  </si>
  <si>
    <t xml:space="preserve">(1) Carrera en transición </t>
  </si>
  <si>
    <t xml:space="preserve">Fuente: Sistema de Matrícula Institucional 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</si>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</sst>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ourier New"/>
      <family val="3"/>
    </font>
    <font>
      <b/>
      <sz val="11.5"/>
      <name val="Calibri"/>
      <family val="2"/>
      <scheme val="minor"/>
    </font>
    <font>
      <sz val="11"/>
      <name val="Calibri"/>
      <family val="2"/>
      <scheme val="minor"/>
    </font>
    <font>
      <sz val="11.5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/>
  </cellStyleXfs>
  <cellXfs count="88">
    <xf numFmtId="0" fontId="0" fillId="0" borderId="0" xfId="0"/>
    <xf numFmtId="164" fontId="4" fillId="0" borderId="0" xfId="1" applyFont="1"/>
    <xf numFmtId="164" fontId="5" fillId="0" borderId="0" xfId="1" applyFont="1"/>
    <xf numFmtId="164" fontId="7" fillId="2" borderId="1" xfId="1" applyFont="1" applyFill="1" applyBorder="1" applyAlignment="1">
      <alignment horizontal="center" vertical="center"/>
    </xf>
    <xf numFmtId="1" fontId="7" fillId="2" borderId="2" xfId="1" applyNumberFormat="1" applyFont="1" applyFill="1" applyBorder="1" applyAlignment="1">
      <alignment horizontal="center" vertical="center"/>
    </xf>
    <xf numFmtId="1" fontId="7" fillId="2" borderId="2" xfId="1" applyNumberFormat="1" applyFont="1" applyFill="1" applyBorder="1" applyAlignment="1">
      <alignment horizontal="center" vertical="center" wrapText="1"/>
    </xf>
    <xf numFmtId="1" fontId="7" fillId="2" borderId="3" xfId="1" applyNumberFormat="1" applyFont="1" applyFill="1" applyBorder="1" applyAlignment="1">
      <alignment horizontal="center" vertical="center"/>
    </xf>
    <xf numFmtId="164" fontId="4" fillId="0" borderId="0" xfId="1" applyFont="1" applyAlignment="1">
      <alignment horizontal="center" vertical="center"/>
    </xf>
    <xf numFmtId="164" fontId="8" fillId="0" borderId="0" xfId="1" applyFont="1"/>
    <xf numFmtId="3" fontId="4" fillId="0" borderId="4" xfId="1" applyNumberFormat="1" applyFont="1" applyBorder="1"/>
    <xf numFmtId="3" fontId="4" fillId="0" borderId="5" xfId="1" applyNumberFormat="1" applyFont="1" applyBorder="1"/>
    <xf numFmtId="164" fontId="9" fillId="0" borderId="0" xfId="1" applyFont="1"/>
    <xf numFmtId="164" fontId="1" fillId="3" borderId="0" xfId="1" applyFont="1" applyFill="1" applyAlignment="1">
      <alignment horizontal="center" vertical="center"/>
    </xf>
    <xf numFmtId="3" fontId="1" fillId="3" borderId="4" xfId="1" applyNumberFormat="1" applyFont="1" applyFill="1" applyBorder="1" applyAlignment="1">
      <alignment vertical="center"/>
    </xf>
    <xf numFmtId="3" fontId="1" fillId="3" borderId="5" xfId="1" applyNumberFormat="1" applyFont="1" applyFill="1" applyBorder="1" applyAlignment="1">
      <alignment vertical="center"/>
    </xf>
    <xf numFmtId="164" fontId="6" fillId="0" borderId="0" xfId="1" applyFont="1" applyAlignment="1">
      <alignment vertical="center"/>
    </xf>
    <xf numFmtId="164" fontId="6" fillId="4" borderId="0" xfId="1" applyFont="1" applyFill="1" applyAlignment="1">
      <alignment horizontal="center" vertical="center"/>
    </xf>
    <xf numFmtId="3" fontId="6" fillId="4" borderId="4" xfId="1" applyNumberFormat="1" applyFont="1" applyFill="1" applyBorder="1" applyAlignment="1">
      <alignment vertical="center"/>
    </xf>
    <xf numFmtId="164" fontId="6" fillId="4" borderId="4" xfId="1" applyFont="1" applyFill="1" applyBorder="1" applyAlignment="1">
      <alignment vertical="center"/>
    </xf>
    <xf numFmtId="164" fontId="6" fillId="4" borderId="5" xfId="1" applyFont="1" applyFill="1" applyBorder="1" applyAlignment="1">
      <alignment vertical="center"/>
    </xf>
    <xf numFmtId="164" fontId="6" fillId="4" borderId="0" xfId="1" applyFont="1" applyFill="1" applyAlignment="1">
      <alignment vertical="center"/>
    </xf>
    <xf numFmtId="3" fontId="6" fillId="4" borderId="5" xfId="1" applyNumberFormat="1" applyFont="1" applyFill="1" applyBorder="1" applyAlignment="1">
      <alignment vertical="center"/>
    </xf>
    <xf numFmtId="164" fontId="10" fillId="0" borderId="6" xfId="1" applyFont="1" applyBorder="1"/>
    <xf numFmtId="3" fontId="6" fillId="0" borderId="4" xfId="1" applyNumberFormat="1" applyFont="1" applyBorder="1"/>
    <xf numFmtId="3" fontId="6" fillId="0" borderId="5" xfId="1" applyNumberFormat="1" applyFont="1" applyBorder="1"/>
    <xf numFmtId="164" fontId="6" fillId="0" borderId="0" xfId="1" applyFont="1"/>
    <xf numFmtId="3" fontId="6" fillId="4" borderId="4" xfId="1" applyNumberFormat="1" applyFont="1" applyFill="1" applyBorder="1"/>
    <xf numFmtId="3" fontId="6" fillId="4" borderId="5" xfId="1" applyNumberFormat="1" applyFont="1" applyFill="1" applyBorder="1"/>
    <xf numFmtId="164" fontId="10" fillId="0" borderId="0" xfId="1" applyFont="1"/>
    <xf numFmtId="164" fontId="10" fillId="0" borderId="0" xfId="1" applyFont="1" applyAlignment="1">
      <alignment horizontal="left"/>
    </xf>
    <xf numFmtId="164" fontId="8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164" fontId="6" fillId="0" borderId="4" xfId="1" applyFont="1" applyBorder="1"/>
    <xf numFmtId="164" fontId="6" fillId="0" borderId="5" xfId="1" applyFont="1" applyBorder="1"/>
    <xf numFmtId="164" fontId="1" fillId="5" borderId="0" xfId="1" applyFont="1" applyFill="1" applyAlignment="1">
      <alignment vertical="center"/>
    </xf>
    <xf numFmtId="3" fontId="1" fillId="5" borderId="4" xfId="1" applyNumberFormat="1" applyFont="1" applyFill="1" applyBorder="1" applyAlignment="1">
      <alignment vertical="center"/>
    </xf>
    <xf numFmtId="3" fontId="1" fillId="5" borderId="5" xfId="1" applyNumberFormat="1" applyFont="1" applyFill="1" applyBorder="1" applyAlignment="1">
      <alignment vertical="center"/>
    </xf>
    <xf numFmtId="164" fontId="4" fillId="0" borderId="4" xfId="1" applyFont="1" applyBorder="1"/>
    <xf numFmtId="0" fontId="4" fillId="0" borderId="5" xfId="0" applyFont="1" applyBorder="1" applyAlignment="1">
      <alignment horizontal="right" vertical="center" wrapText="1"/>
    </xf>
    <xf numFmtId="164" fontId="4" fillId="0" borderId="5" xfId="1" applyFont="1" applyBorder="1"/>
    <xf numFmtId="3" fontId="4" fillId="0" borderId="4" xfId="0" applyNumberFormat="1" applyFont="1" applyBorder="1"/>
    <xf numFmtId="0" fontId="4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164" fontId="4" fillId="4" borderId="0" xfId="1" applyFont="1" applyFill="1" applyAlignment="1">
      <alignment horizontal="left"/>
    </xf>
    <xf numFmtId="164" fontId="6" fillId="0" borderId="0" xfId="1" applyFont="1" applyAlignment="1">
      <alignment horizontal="left"/>
    </xf>
    <xf numFmtId="164" fontId="4" fillId="4" borderId="0" xfId="1" applyFont="1" applyFill="1"/>
    <xf numFmtId="164" fontId="10" fillId="4" borderId="0" xfId="1" applyFont="1" applyFill="1" applyAlignment="1">
      <alignment horizontal="left"/>
    </xf>
    <xf numFmtId="3" fontId="4" fillId="0" borderId="0" xfId="1" applyNumberFormat="1" applyFont="1"/>
    <xf numFmtId="3" fontId="9" fillId="0" borderId="0" xfId="0" applyNumberFormat="1" applyFont="1"/>
    <xf numFmtId="164" fontId="1" fillId="6" borderId="0" xfId="1" applyFont="1" applyFill="1" applyAlignment="1">
      <alignment vertical="center"/>
    </xf>
    <xf numFmtId="3" fontId="1" fillId="6" borderId="4" xfId="1" applyNumberFormat="1" applyFont="1" applyFill="1" applyBorder="1" applyAlignment="1">
      <alignment vertical="center"/>
    </xf>
    <xf numFmtId="3" fontId="1" fillId="6" borderId="5" xfId="1" applyNumberFormat="1" applyFont="1" applyFill="1" applyBorder="1" applyAlignment="1">
      <alignment vertical="center"/>
    </xf>
    <xf numFmtId="164" fontId="8" fillId="0" borderId="0" xfId="1" applyFont="1" applyAlignment="1">
      <alignment horizontal="left" vertical="center"/>
    </xf>
    <xf numFmtId="3" fontId="6" fillId="0" borderId="4" xfId="1" applyNumberFormat="1" applyFont="1" applyBorder="1" applyAlignment="1">
      <alignment vertical="center"/>
    </xf>
    <xf numFmtId="164" fontId="6" fillId="0" borderId="4" xfId="1" applyFont="1" applyBorder="1" applyAlignment="1">
      <alignment vertical="center"/>
    </xf>
    <xf numFmtId="164" fontId="6" fillId="0" borderId="5" xfId="1" applyFont="1" applyBorder="1" applyAlignment="1">
      <alignment vertical="center"/>
    </xf>
    <xf numFmtId="164" fontId="8" fillId="4" borderId="0" xfId="1" applyFont="1" applyFill="1" applyAlignment="1">
      <alignment horizontal="left" vertical="center"/>
    </xf>
    <xf numFmtId="3" fontId="6" fillId="0" borderId="5" xfId="1" applyNumberFormat="1" applyFont="1" applyBorder="1" applyAlignment="1">
      <alignment vertical="center"/>
    </xf>
    <xf numFmtId="164" fontId="10" fillId="0" borderId="0" xfId="1" applyFont="1" applyAlignment="1">
      <alignment horizontal="left" vertical="center"/>
    </xf>
    <xf numFmtId="3" fontId="4" fillId="0" borderId="4" xfId="1" applyNumberFormat="1" applyFont="1" applyBorder="1" applyAlignment="1">
      <alignment vertical="center"/>
    </xf>
    <xf numFmtId="164" fontId="4" fillId="0" borderId="4" xfId="1" applyFont="1" applyBorder="1" applyAlignment="1">
      <alignment vertical="center"/>
    </xf>
    <xf numFmtId="164" fontId="4" fillId="0" borderId="5" xfId="1" applyFont="1" applyBorder="1" applyAlignment="1">
      <alignment vertical="center"/>
    </xf>
    <xf numFmtId="3" fontId="4" fillId="0" borderId="5" xfId="0" applyNumberFormat="1" applyFont="1" applyBorder="1"/>
    <xf numFmtId="164" fontId="8" fillId="7" borderId="0" xfId="1" applyFont="1" applyFill="1" applyAlignment="1">
      <alignment horizontal="left" vertical="center"/>
    </xf>
    <xf numFmtId="3" fontId="6" fillId="7" borderId="4" xfId="1" applyNumberFormat="1" applyFont="1" applyFill="1" applyBorder="1" applyAlignment="1">
      <alignment vertical="center"/>
    </xf>
    <xf numFmtId="3" fontId="6" fillId="7" borderId="5" xfId="1" applyNumberFormat="1" applyFont="1" applyFill="1" applyBorder="1" applyAlignment="1">
      <alignment vertical="center"/>
    </xf>
    <xf numFmtId="0" fontId="4" fillId="0" borderId="0" xfId="0" applyFont="1"/>
    <xf numFmtId="164" fontId="10" fillId="0" borderId="0" xfId="1" applyFont="1" applyAlignment="1">
      <alignment horizontal="left" wrapText="1"/>
    </xf>
    <xf numFmtId="164" fontId="1" fillId="8" borderId="0" xfId="1" applyFont="1" applyFill="1" applyAlignment="1">
      <alignment horizontal="left" vertical="center"/>
    </xf>
    <xf numFmtId="3" fontId="1" fillId="8" borderId="4" xfId="1" applyNumberFormat="1" applyFont="1" applyFill="1" applyBorder="1" applyAlignment="1">
      <alignment vertical="center"/>
    </xf>
    <xf numFmtId="3" fontId="1" fillId="8" borderId="5" xfId="1" applyNumberFormat="1" applyFont="1" applyFill="1" applyBorder="1" applyAlignment="1">
      <alignment vertical="center"/>
    </xf>
    <xf numFmtId="164" fontId="1" fillId="9" borderId="0" xfId="1" applyFont="1" applyFill="1" applyAlignment="1">
      <alignment horizontal="left" vertical="center"/>
    </xf>
    <xf numFmtId="3" fontId="1" fillId="9" borderId="4" xfId="1" applyNumberFormat="1" applyFont="1" applyFill="1" applyBorder="1" applyAlignment="1">
      <alignment vertical="center"/>
    </xf>
    <xf numFmtId="3" fontId="1" fillId="9" borderId="5" xfId="1" applyNumberFormat="1" applyFont="1" applyFill="1" applyBorder="1" applyAlignment="1">
      <alignment vertical="center"/>
    </xf>
    <xf numFmtId="164" fontId="1" fillId="10" borderId="0" xfId="1" applyFont="1" applyFill="1" applyAlignment="1">
      <alignment horizontal="left" vertical="center"/>
    </xf>
    <xf numFmtId="3" fontId="1" fillId="10" borderId="4" xfId="1" applyNumberFormat="1" applyFont="1" applyFill="1" applyBorder="1" applyAlignment="1">
      <alignment vertical="center"/>
    </xf>
    <xf numFmtId="3" fontId="1" fillId="10" borderId="5" xfId="1" applyNumberFormat="1" applyFont="1" applyFill="1" applyBorder="1" applyAlignment="1">
      <alignment vertical="center"/>
    </xf>
    <xf numFmtId="164" fontId="10" fillId="0" borderId="7" xfId="1" applyFont="1" applyBorder="1"/>
    <xf numFmtId="3" fontId="4" fillId="0" borderId="8" xfId="1" applyNumberFormat="1" applyFont="1" applyBorder="1"/>
    <xf numFmtId="3" fontId="4" fillId="0" borderId="8" xfId="0" applyNumberFormat="1" applyFont="1" applyBorder="1"/>
    <xf numFmtId="164" fontId="4" fillId="0" borderId="8" xfId="1" applyFont="1" applyBorder="1"/>
    <xf numFmtId="164" fontId="4" fillId="0" borderId="9" xfId="1" applyFont="1" applyBorder="1"/>
    <xf numFmtId="164" fontId="11" fillId="0" borderId="0" xfId="1" applyFont="1"/>
    <xf numFmtId="164" fontId="4" fillId="0" borderId="6" xfId="1" applyFont="1" applyBorder="1"/>
    <xf numFmtId="164" fontId="7" fillId="2" borderId="10" xfId="1" applyFont="1" applyFill="1" applyBorder="1" applyAlignment="1">
      <alignment horizontal="center" vertical="center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Alignment="1">
      <alignment horizontal="center"/>
    </xf>
    <xf numFmtId="164" fontId="6" fillId="0" borderId="0" xfId="1" applyFont="1" applyAlignment="1">
      <alignment horizontal="center"/>
    </xf>
  </cellXfs>
  <cellStyles count="2">
    <cellStyle name="Normal" xfId="0" builtinId="0"/>
    <cellStyle name="Normal 2" xfId="1" xr:uid="{A06EFAED-BB95-4CE5-B45C-6BA982CE3A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60CD5-1767-420F-A4D2-549FD2615E83}">
  <sheetPr>
    <tabColor rgb="FFFFC000"/>
  </sheetPr>
  <dimension ref="A1:T158"/>
  <sheetViews>
    <sheetView showGridLines="0" showZeros="0" tabSelected="1" view="pageBreakPreview" topLeftCell="A84" zoomScale="120" zoomScaleNormal="100" zoomScaleSheetLayoutView="120" workbookViewId="0">
      <pane xSplit="1" topLeftCell="G1" activePane="topRight" state="frozen"/>
      <selection activeCell="A142" sqref="A142:T142"/>
      <selection pane="topRight" activeCell="A54" sqref="A54:T54"/>
    </sheetView>
  </sheetViews>
  <sheetFormatPr baseColWidth="10" defaultColWidth="11.140625" defaultRowHeight="17.100000000000001" customHeight="1" x14ac:dyDescent="0.25"/>
  <cols>
    <col min="1" max="1" width="76.5703125" style="83" customWidth="1"/>
    <col min="2" max="5" width="7.42578125" style="1" bestFit="1" customWidth="1"/>
    <col min="6" max="6" width="7.85546875" style="1" bestFit="1" customWidth="1"/>
    <col min="7" max="7" width="7.85546875" style="1" customWidth="1"/>
    <col min="8" max="8" width="7.42578125" style="1" bestFit="1" customWidth="1"/>
    <col min="9" max="9" width="6.42578125" style="1" bestFit="1" customWidth="1"/>
    <col min="10" max="10" width="6.85546875" style="1" customWidth="1"/>
    <col min="11" max="13" width="7.42578125" style="1" bestFit="1" customWidth="1"/>
    <col min="14" max="16" width="7.85546875" style="1" bestFit="1" customWidth="1"/>
    <col min="17" max="17" width="8" style="1" customWidth="1"/>
    <col min="18" max="18" width="7.85546875" style="1" bestFit="1" customWidth="1"/>
    <col min="19" max="20" width="8" style="1" customWidth="1"/>
    <col min="21" max="16384" width="11.140625" style="1"/>
  </cols>
  <sheetData>
    <row r="1" spans="1:20" ht="14.25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4.25" customHeight="1" x14ac:dyDescent="0.2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14.25" customHeight="1" x14ac:dyDescent="0.25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ht="9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7.100000000000001" customHeight="1" x14ac:dyDescent="0.25">
      <c r="A5" s="85" t="s">
        <v>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0" ht="17.100000000000001" customHeight="1" x14ac:dyDescent="0.25">
      <c r="A6" s="85" t="s">
        <v>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6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20" s="7" customFormat="1" ht="17.100000000000001" customHeight="1" x14ac:dyDescent="0.25">
      <c r="A8" s="3" t="s">
        <v>5</v>
      </c>
      <c r="B8" s="4">
        <v>2005</v>
      </c>
      <c r="C8" s="4">
        <v>2006</v>
      </c>
      <c r="D8" s="4">
        <v>2007</v>
      </c>
      <c r="E8" s="5">
        <v>2008</v>
      </c>
      <c r="F8" s="4">
        <v>2009</v>
      </c>
      <c r="G8" s="5">
        <v>2010</v>
      </c>
      <c r="H8" s="4">
        <v>2011</v>
      </c>
      <c r="I8" s="4">
        <v>2012</v>
      </c>
      <c r="J8" s="4">
        <v>2013</v>
      </c>
      <c r="K8" s="4">
        <v>2014</v>
      </c>
      <c r="L8" s="4">
        <v>2015</v>
      </c>
      <c r="M8" s="5">
        <v>2016</v>
      </c>
      <c r="N8" s="4">
        <v>2017</v>
      </c>
      <c r="O8" s="4">
        <v>2018</v>
      </c>
      <c r="P8" s="4">
        <v>2019</v>
      </c>
      <c r="Q8" s="4">
        <v>2020</v>
      </c>
      <c r="R8" s="4">
        <v>2021</v>
      </c>
      <c r="S8" s="4">
        <v>2022</v>
      </c>
      <c r="T8" s="6">
        <v>2023</v>
      </c>
    </row>
    <row r="9" spans="1:20" s="11" customFormat="1" ht="15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0"/>
    </row>
    <row r="10" spans="1:20" s="15" customFormat="1" ht="17.100000000000001" customHeight="1" x14ac:dyDescent="0.25">
      <c r="A10" s="12" t="s">
        <v>6</v>
      </c>
      <c r="B10" s="13">
        <f t="shared" ref="B10:T10" si="0">+B12+B15+B18+B22</f>
        <v>786</v>
      </c>
      <c r="C10" s="13">
        <f t="shared" si="0"/>
        <v>774</v>
      </c>
      <c r="D10" s="13">
        <f t="shared" si="0"/>
        <v>843</v>
      </c>
      <c r="E10" s="13">
        <f t="shared" si="0"/>
        <v>979</v>
      </c>
      <c r="F10" s="13">
        <f t="shared" si="0"/>
        <v>1059</v>
      </c>
      <c r="G10" s="13">
        <f t="shared" si="0"/>
        <v>1180</v>
      </c>
      <c r="H10" s="13">
        <f t="shared" si="0"/>
        <v>1141</v>
      </c>
      <c r="I10" s="13">
        <f t="shared" si="0"/>
        <v>1132</v>
      </c>
      <c r="J10" s="13">
        <f t="shared" si="0"/>
        <v>1180</v>
      </c>
      <c r="K10" s="13">
        <f t="shared" si="0"/>
        <v>1132</v>
      </c>
      <c r="L10" s="13">
        <f t="shared" si="0"/>
        <v>1192</v>
      </c>
      <c r="M10" s="13">
        <f t="shared" si="0"/>
        <v>1261</v>
      </c>
      <c r="N10" s="13">
        <f t="shared" si="0"/>
        <v>1300</v>
      </c>
      <c r="O10" s="13">
        <f t="shared" si="0"/>
        <v>1395</v>
      </c>
      <c r="P10" s="13">
        <f t="shared" si="0"/>
        <v>1379</v>
      </c>
      <c r="Q10" s="13">
        <f t="shared" si="0"/>
        <v>1265</v>
      </c>
      <c r="R10" s="13">
        <f t="shared" si="0"/>
        <v>1354</v>
      </c>
      <c r="S10" s="13">
        <f t="shared" si="0"/>
        <v>1236</v>
      </c>
      <c r="T10" s="14">
        <f t="shared" si="0"/>
        <v>1069</v>
      </c>
    </row>
    <row r="11" spans="1:20" s="20" customFormat="1" ht="17.100000000000001" customHeight="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9"/>
    </row>
    <row r="12" spans="1:20" s="20" customFormat="1" ht="17.100000000000001" customHeight="1" x14ac:dyDescent="0.25">
      <c r="A12" s="8" t="s">
        <v>7</v>
      </c>
      <c r="B12" s="17">
        <f t="shared" ref="B12:T12" si="1">SUM(B13:B14)</f>
        <v>1</v>
      </c>
      <c r="C12" s="17">
        <f t="shared" si="1"/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7">
        <f t="shared" si="1"/>
        <v>8</v>
      </c>
      <c r="J12" s="17">
        <f t="shared" si="1"/>
        <v>1</v>
      </c>
      <c r="K12" s="17">
        <f t="shared" si="1"/>
        <v>9</v>
      </c>
      <c r="L12" s="17">
        <f t="shared" si="1"/>
        <v>17</v>
      </c>
      <c r="M12" s="17">
        <f t="shared" si="1"/>
        <v>17</v>
      </c>
      <c r="N12" s="17">
        <f t="shared" si="1"/>
        <v>8</v>
      </c>
      <c r="O12" s="17">
        <f t="shared" si="1"/>
        <v>31</v>
      </c>
      <c r="P12" s="17">
        <f t="shared" si="1"/>
        <v>23</v>
      </c>
      <c r="Q12" s="17">
        <f t="shared" si="1"/>
        <v>0</v>
      </c>
      <c r="R12" s="17">
        <f t="shared" si="1"/>
        <v>0</v>
      </c>
      <c r="S12" s="17">
        <f t="shared" si="1"/>
        <v>17</v>
      </c>
      <c r="T12" s="21">
        <f t="shared" si="1"/>
        <v>33</v>
      </c>
    </row>
    <row r="13" spans="1:20" ht="17.100000000000001" customHeight="1" x14ac:dyDescent="0.25">
      <c r="A13" s="22" t="s">
        <v>8</v>
      </c>
      <c r="B13" s="9">
        <f t="shared" ref="B13:T13" si="2">B27+B58+B78+B106+B140</f>
        <v>1</v>
      </c>
      <c r="C13" s="9">
        <f t="shared" si="2"/>
        <v>0</v>
      </c>
      <c r="D13" s="9">
        <f t="shared" si="2"/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  <c r="H13" s="9">
        <f t="shared" si="2"/>
        <v>0</v>
      </c>
      <c r="I13" s="9">
        <f t="shared" si="2"/>
        <v>8</v>
      </c>
      <c r="J13" s="9">
        <f t="shared" si="2"/>
        <v>1</v>
      </c>
      <c r="K13" s="9">
        <f t="shared" si="2"/>
        <v>9</v>
      </c>
      <c r="L13" s="9">
        <f t="shared" si="2"/>
        <v>17</v>
      </c>
      <c r="M13" s="9">
        <f t="shared" si="2"/>
        <v>15</v>
      </c>
      <c r="N13" s="9">
        <f t="shared" si="2"/>
        <v>8</v>
      </c>
      <c r="O13" s="9">
        <f t="shared" si="2"/>
        <v>31</v>
      </c>
      <c r="P13" s="9">
        <f t="shared" si="2"/>
        <v>23</v>
      </c>
      <c r="Q13" s="9">
        <f t="shared" si="2"/>
        <v>0</v>
      </c>
      <c r="R13" s="9">
        <f t="shared" si="2"/>
        <v>0</v>
      </c>
      <c r="S13" s="9">
        <f t="shared" si="2"/>
        <v>17</v>
      </c>
      <c r="T13" s="10">
        <f t="shared" si="2"/>
        <v>33</v>
      </c>
    </row>
    <row r="14" spans="1:20" s="25" customFormat="1" ht="17.100000000000001" customHeight="1" x14ac:dyDescent="0.25">
      <c r="A14" s="22" t="s">
        <v>9</v>
      </c>
      <c r="B14" s="23">
        <f>+B30</f>
        <v>0</v>
      </c>
      <c r="C14" s="23">
        <f t="shared" ref="C14:T14" si="3">+C30</f>
        <v>0</v>
      </c>
      <c r="D14" s="23">
        <f t="shared" si="3"/>
        <v>0</v>
      </c>
      <c r="E14" s="23">
        <f t="shared" si="3"/>
        <v>0</v>
      </c>
      <c r="F14" s="23">
        <f t="shared" si="3"/>
        <v>0</v>
      </c>
      <c r="G14" s="23">
        <f t="shared" si="3"/>
        <v>0</v>
      </c>
      <c r="H14" s="23">
        <f t="shared" si="3"/>
        <v>0</v>
      </c>
      <c r="I14" s="23">
        <f t="shared" si="3"/>
        <v>0</v>
      </c>
      <c r="J14" s="23">
        <f t="shared" si="3"/>
        <v>0</v>
      </c>
      <c r="K14" s="23">
        <f t="shared" si="3"/>
        <v>0</v>
      </c>
      <c r="L14" s="23">
        <f t="shared" si="3"/>
        <v>0</v>
      </c>
      <c r="M14" s="23">
        <f t="shared" si="3"/>
        <v>2</v>
      </c>
      <c r="N14" s="23">
        <f t="shared" si="3"/>
        <v>0</v>
      </c>
      <c r="O14" s="23">
        <f t="shared" si="3"/>
        <v>0</v>
      </c>
      <c r="P14" s="23">
        <f t="shared" si="3"/>
        <v>0</v>
      </c>
      <c r="Q14" s="23">
        <f t="shared" si="3"/>
        <v>0</v>
      </c>
      <c r="R14" s="23">
        <f t="shared" si="3"/>
        <v>0</v>
      </c>
      <c r="S14" s="23">
        <f t="shared" si="3"/>
        <v>0</v>
      </c>
      <c r="T14" s="24">
        <f t="shared" si="3"/>
        <v>0</v>
      </c>
    </row>
    <row r="15" spans="1:20" s="25" customFormat="1" ht="17.100000000000001" customHeight="1" x14ac:dyDescent="0.25">
      <c r="A15" s="8" t="s">
        <v>10</v>
      </c>
      <c r="B15" s="23">
        <f t="shared" ref="B15:T15" si="4">SUM(B16:B17)</f>
        <v>57</v>
      </c>
      <c r="C15" s="23">
        <f t="shared" si="4"/>
        <v>108</v>
      </c>
      <c r="D15" s="23">
        <f t="shared" si="4"/>
        <v>82</v>
      </c>
      <c r="E15" s="23">
        <f t="shared" si="4"/>
        <v>48</v>
      </c>
      <c r="F15" s="23">
        <f t="shared" si="4"/>
        <v>2</v>
      </c>
      <c r="G15" s="23">
        <f t="shared" si="4"/>
        <v>49</v>
      </c>
      <c r="H15" s="23">
        <f t="shared" si="4"/>
        <v>49</v>
      </c>
      <c r="I15" s="23">
        <f t="shared" si="4"/>
        <v>38</v>
      </c>
      <c r="J15" s="26">
        <f t="shared" si="4"/>
        <v>22</v>
      </c>
      <c r="K15" s="26">
        <f t="shared" si="4"/>
        <v>10</v>
      </c>
      <c r="L15" s="26">
        <f t="shared" si="4"/>
        <v>9</v>
      </c>
      <c r="M15" s="26">
        <f t="shared" si="4"/>
        <v>0</v>
      </c>
      <c r="N15" s="26">
        <f t="shared" si="4"/>
        <v>29</v>
      </c>
      <c r="O15" s="26">
        <f t="shared" si="4"/>
        <v>17</v>
      </c>
      <c r="P15" s="26">
        <f t="shared" si="4"/>
        <v>18</v>
      </c>
      <c r="Q15" s="26">
        <f t="shared" si="4"/>
        <v>0</v>
      </c>
      <c r="R15" s="26">
        <f t="shared" si="4"/>
        <v>18</v>
      </c>
      <c r="S15" s="26">
        <f t="shared" si="4"/>
        <v>16</v>
      </c>
      <c r="T15" s="27">
        <f t="shared" si="4"/>
        <v>0</v>
      </c>
    </row>
    <row r="16" spans="1:20" ht="17.100000000000001" customHeight="1" x14ac:dyDescent="0.25">
      <c r="A16" s="28" t="s">
        <v>11</v>
      </c>
      <c r="B16" s="9">
        <f t="shared" ref="B16:T16" si="5">B32+B81+B108+B142</f>
        <v>32</v>
      </c>
      <c r="C16" s="9">
        <f t="shared" si="5"/>
        <v>57</v>
      </c>
      <c r="D16" s="9">
        <f t="shared" si="5"/>
        <v>41</v>
      </c>
      <c r="E16" s="9">
        <f t="shared" si="5"/>
        <v>24</v>
      </c>
      <c r="F16" s="9">
        <f t="shared" si="5"/>
        <v>2</v>
      </c>
      <c r="G16" s="9">
        <f t="shared" si="5"/>
        <v>35</v>
      </c>
      <c r="H16" s="9">
        <f t="shared" si="5"/>
        <v>36</v>
      </c>
      <c r="I16" s="9">
        <f t="shared" si="5"/>
        <v>21</v>
      </c>
      <c r="J16" s="9">
        <f t="shared" si="5"/>
        <v>22</v>
      </c>
      <c r="K16" s="9">
        <f t="shared" si="5"/>
        <v>10</v>
      </c>
      <c r="L16" s="9">
        <f t="shared" si="5"/>
        <v>9</v>
      </c>
      <c r="M16" s="9">
        <f t="shared" si="5"/>
        <v>0</v>
      </c>
      <c r="N16" s="9">
        <f t="shared" si="5"/>
        <v>29</v>
      </c>
      <c r="O16" s="9">
        <f t="shared" si="5"/>
        <v>17</v>
      </c>
      <c r="P16" s="9">
        <f t="shared" si="5"/>
        <v>18</v>
      </c>
      <c r="Q16" s="9">
        <f t="shared" si="5"/>
        <v>0</v>
      </c>
      <c r="R16" s="9">
        <f t="shared" si="5"/>
        <v>18</v>
      </c>
      <c r="S16" s="9">
        <f t="shared" si="5"/>
        <v>16</v>
      </c>
      <c r="T16" s="10">
        <f t="shared" si="5"/>
        <v>0</v>
      </c>
    </row>
    <row r="17" spans="1:20" s="25" customFormat="1" ht="17.100000000000001" customHeight="1" x14ac:dyDescent="0.25">
      <c r="A17" s="28" t="s">
        <v>12</v>
      </c>
      <c r="B17" s="9">
        <f>B144</f>
        <v>25</v>
      </c>
      <c r="C17" s="9">
        <f t="shared" ref="C17:T17" si="6">C144</f>
        <v>51</v>
      </c>
      <c r="D17" s="9">
        <f t="shared" si="6"/>
        <v>41</v>
      </c>
      <c r="E17" s="9">
        <f t="shared" si="6"/>
        <v>24</v>
      </c>
      <c r="F17" s="9">
        <f t="shared" si="6"/>
        <v>0</v>
      </c>
      <c r="G17" s="9">
        <f t="shared" si="6"/>
        <v>14</v>
      </c>
      <c r="H17" s="9">
        <f t="shared" si="6"/>
        <v>13</v>
      </c>
      <c r="I17" s="9">
        <f t="shared" si="6"/>
        <v>17</v>
      </c>
      <c r="J17" s="9">
        <f t="shared" si="6"/>
        <v>0</v>
      </c>
      <c r="K17" s="9">
        <f t="shared" si="6"/>
        <v>0</v>
      </c>
      <c r="L17" s="9">
        <f t="shared" si="6"/>
        <v>0</v>
      </c>
      <c r="M17" s="9">
        <f t="shared" si="6"/>
        <v>0</v>
      </c>
      <c r="N17" s="9">
        <f t="shared" si="6"/>
        <v>0</v>
      </c>
      <c r="O17" s="9">
        <f t="shared" si="6"/>
        <v>0</v>
      </c>
      <c r="P17" s="9">
        <f t="shared" si="6"/>
        <v>0</v>
      </c>
      <c r="Q17" s="9">
        <f t="shared" si="6"/>
        <v>0</v>
      </c>
      <c r="R17" s="9">
        <f t="shared" si="6"/>
        <v>0</v>
      </c>
      <c r="S17" s="9">
        <f t="shared" si="6"/>
        <v>0</v>
      </c>
      <c r="T17" s="10">
        <f t="shared" si="6"/>
        <v>0</v>
      </c>
    </row>
    <row r="18" spans="1:20" s="25" customFormat="1" ht="17.100000000000001" customHeight="1" x14ac:dyDescent="0.25">
      <c r="A18" s="8" t="s">
        <v>13</v>
      </c>
      <c r="B18" s="23">
        <f>SUM(B19:B21)</f>
        <v>498</v>
      </c>
      <c r="C18" s="23">
        <f t="shared" ref="C18:T18" si="7">SUM(C19:C21)</f>
        <v>516</v>
      </c>
      <c r="D18" s="23">
        <f t="shared" si="7"/>
        <v>676</v>
      </c>
      <c r="E18" s="23">
        <f t="shared" si="7"/>
        <v>889</v>
      </c>
      <c r="F18" s="23">
        <f t="shared" si="7"/>
        <v>1045</v>
      </c>
      <c r="G18" s="23">
        <f t="shared" si="7"/>
        <v>1121</v>
      </c>
      <c r="H18" s="23">
        <f t="shared" si="7"/>
        <v>1088</v>
      </c>
      <c r="I18" s="23">
        <f t="shared" si="7"/>
        <v>1083</v>
      </c>
      <c r="J18" s="23">
        <f t="shared" si="7"/>
        <v>1154</v>
      </c>
      <c r="K18" s="23">
        <f t="shared" si="7"/>
        <v>1111</v>
      </c>
      <c r="L18" s="23">
        <f t="shared" si="7"/>
        <v>1165</v>
      </c>
      <c r="M18" s="23">
        <f t="shared" si="7"/>
        <v>1243</v>
      </c>
      <c r="N18" s="23">
        <f t="shared" si="7"/>
        <v>1262</v>
      </c>
      <c r="O18" s="23">
        <f t="shared" si="7"/>
        <v>1346</v>
      </c>
      <c r="P18" s="23">
        <f t="shared" si="7"/>
        <v>1338</v>
      </c>
      <c r="Q18" s="23">
        <f t="shared" si="7"/>
        <v>1265</v>
      </c>
      <c r="R18" s="23">
        <f t="shared" si="7"/>
        <v>1306</v>
      </c>
      <c r="S18" s="23">
        <f t="shared" si="7"/>
        <v>1155</v>
      </c>
      <c r="T18" s="24">
        <f t="shared" si="7"/>
        <v>993</v>
      </c>
    </row>
    <row r="19" spans="1:20" s="25" customFormat="1" ht="17.100000000000001" customHeight="1" x14ac:dyDescent="0.25">
      <c r="A19" s="29" t="s">
        <v>14</v>
      </c>
      <c r="B19" s="9">
        <f t="shared" ref="B19:T19" si="8">B34+B60+B84+B111+B126+B146</f>
        <v>217</v>
      </c>
      <c r="C19" s="9">
        <f t="shared" si="8"/>
        <v>190</v>
      </c>
      <c r="D19" s="9">
        <f t="shared" si="8"/>
        <v>289</v>
      </c>
      <c r="E19" s="9">
        <f t="shared" si="8"/>
        <v>399</v>
      </c>
      <c r="F19" s="9">
        <f t="shared" si="8"/>
        <v>482</v>
      </c>
      <c r="G19" s="9">
        <f t="shared" si="8"/>
        <v>502</v>
      </c>
      <c r="H19" s="9">
        <f t="shared" si="8"/>
        <v>502</v>
      </c>
      <c r="I19" s="9">
        <f t="shared" si="8"/>
        <v>505</v>
      </c>
      <c r="J19" s="9">
        <f t="shared" si="8"/>
        <v>546</v>
      </c>
      <c r="K19" s="9">
        <f t="shared" si="8"/>
        <v>549</v>
      </c>
      <c r="L19" s="9">
        <f t="shared" si="8"/>
        <v>566</v>
      </c>
      <c r="M19" s="9">
        <f t="shared" si="8"/>
        <v>614</v>
      </c>
      <c r="N19" s="9">
        <f t="shared" si="8"/>
        <v>596</v>
      </c>
      <c r="O19" s="9">
        <f t="shared" si="8"/>
        <v>635</v>
      </c>
      <c r="P19" s="9">
        <f t="shared" si="8"/>
        <v>652</v>
      </c>
      <c r="Q19" s="9">
        <f t="shared" si="8"/>
        <v>559</v>
      </c>
      <c r="R19" s="9">
        <f t="shared" si="8"/>
        <v>569</v>
      </c>
      <c r="S19" s="9">
        <f t="shared" si="8"/>
        <v>522</v>
      </c>
      <c r="T19" s="10">
        <f t="shared" si="8"/>
        <v>406</v>
      </c>
    </row>
    <row r="20" spans="1:20" s="25" customFormat="1" ht="17.100000000000001" customHeight="1" x14ac:dyDescent="0.25">
      <c r="A20" s="29" t="s">
        <v>15</v>
      </c>
      <c r="B20" s="9">
        <f t="shared" ref="B20:T20" si="9">B39+B64+B87+B116+B130+B148</f>
        <v>169</v>
      </c>
      <c r="C20" s="9">
        <f t="shared" si="9"/>
        <v>235</v>
      </c>
      <c r="D20" s="9">
        <f t="shared" si="9"/>
        <v>343</v>
      </c>
      <c r="E20" s="9">
        <f t="shared" si="9"/>
        <v>472</v>
      </c>
      <c r="F20" s="9">
        <f t="shared" si="9"/>
        <v>554</v>
      </c>
      <c r="G20" s="9">
        <f t="shared" si="9"/>
        <v>619</v>
      </c>
      <c r="H20" s="9">
        <f t="shared" si="9"/>
        <v>586</v>
      </c>
      <c r="I20" s="9">
        <f t="shared" si="9"/>
        <v>577</v>
      </c>
      <c r="J20" s="9">
        <f t="shared" si="9"/>
        <v>605</v>
      </c>
      <c r="K20" s="9">
        <f t="shared" si="9"/>
        <v>561</v>
      </c>
      <c r="L20" s="9">
        <f t="shared" si="9"/>
        <v>597</v>
      </c>
      <c r="M20" s="9">
        <f t="shared" si="9"/>
        <v>629</v>
      </c>
      <c r="N20" s="9">
        <f t="shared" si="9"/>
        <v>663</v>
      </c>
      <c r="O20" s="9">
        <f t="shared" si="9"/>
        <v>710</v>
      </c>
      <c r="P20" s="9">
        <f t="shared" si="9"/>
        <v>684</v>
      </c>
      <c r="Q20" s="9">
        <f t="shared" si="9"/>
        <v>706</v>
      </c>
      <c r="R20" s="9">
        <f t="shared" si="9"/>
        <v>736</v>
      </c>
      <c r="S20" s="9">
        <f t="shared" si="9"/>
        <v>633</v>
      </c>
      <c r="T20" s="10">
        <f t="shared" si="9"/>
        <v>587</v>
      </c>
    </row>
    <row r="21" spans="1:20" s="25" customFormat="1" ht="17.100000000000001" customHeight="1" x14ac:dyDescent="0.25">
      <c r="A21" s="29" t="s">
        <v>16</v>
      </c>
      <c r="B21" s="9">
        <f t="shared" ref="B21:T21" si="10">B44+B68+B94+B119+B135</f>
        <v>112</v>
      </c>
      <c r="C21" s="9">
        <f t="shared" si="10"/>
        <v>91</v>
      </c>
      <c r="D21" s="9">
        <f t="shared" si="10"/>
        <v>44</v>
      </c>
      <c r="E21" s="9">
        <f t="shared" si="10"/>
        <v>18</v>
      </c>
      <c r="F21" s="9">
        <f t="shared" si="10"/>
        <v>9</v>
      </c>
      <c r="G21" s="9">
        <f t="shared" si="10"/>
        <v>0</v>
      </c>
      <c r="H21" s="9">
        <f t="shared" si="10"/>
        <v>0</v>
      </c>
      <c r="I21" s="9">
        <f t="shared" si="10"/>
        <v>1</v>
      </c>
      <c r="J21" s="9">
        <f t="shared" si="10"/>
        <v>3</v>
      </c>
      <c r="K21" s="9">
        <f t="shared" si="10"/>
        <v>1</v>
      </c>
      <c r="L21" s="9">
        <f t="shared" si="10"/>
        <v>2</v>
      </c>
      <c r="M21" s="9">
        <f t="shared" si="10"/>
        <v>0</v>
      </c>
      <c r="N21" s="9">
        <f t="shared" si="10"/>
        <v>3</v>
      </c>
      <c r="O21" s="9">
        <f t="shared" si="10"/>
        <v>1</v>
      </c>
      <c r="P21" s="9">
        <f t="shared" si="10"/>
        <v>2</v>
      </c>
      <c r="Q21" s="9">
        <f t="shared" si="10"/>
        <v>0</v>
      </c>
      <c r="R21" s="9">
        <f t="shared" si="10"/>
        <v>1</v>
      </c>
      <c r="S21" s="9">
        <f t="shared" si="10"/>
        <v>0</v>
      </c>
      <c r="T21" s="10">
        <f t="shared" si="10"/>
        <v>0</v>
      </c>
    </row>
    <row r="22" spans="1:20" s="25" customFormat="1" ht="17.100000000000001" customHeight="1" x14ac:dyDescent="0.25">
      <c r="A22" s="30" t="s">
        <v>17</v>
      </c>
      <c r="B22" s="23">
        <f t="shared" ref="B22:T22" si="11">SUM(B23:B23)</f>
        <v>230</v>
      </c>
      <c r="C22" s="23">
        <f t="shared" si="11"/>
        <v>150</v>
      </c>
      <c r="D22" s="23">
        <f t="shared" si="11"/>
        <v>85</v>
      </c>
      <c r="E22" s="23">
        <f t="shared" si="11"/>
        <v>42</v>
      </c>
      <c r="F22" s="23">
        <f t="shared" si="11"/>
        <v>12</v>
      </c>
      <c r="G22" s="23">
        <f t="shared" si="11"/>
        <v>10</v>
      </c>
      <c r="H22" s="23">
        <f t="shared" si="11"/>
        <v>4</v>
      </c>
      <c r="I22" s="23">
        <f t="shared" si="11"/>
        <v>3</v>
      </c>
      <c r="J22" s="23">
        <f t="shared" si="11"/>
        <v>3</v>
      </c>
      <c r="K22" s="23">
        <f t="shared" si="11"/>
        <v>2</v>
      </c>
      <c r="L22" s="23">
        <f t="shared" si="11"/>
        <v>1</v>
      </c>
      <c r="M22" s="23">
        <f t="shared" si="11"/>
        <v>1</v>
      </c>
      <c r="N22" s="23">
        <f t="shared" si="11"/>
        <v>1</v>
      </c>
      <c r="O22" s="23">
        <f t="shared" si="11"/>
        <v>1</v>
      </c>
      <c r="P22" s="23">
        <f t="shared" si="11"/>
        <v>0</v>
      </c>
      <c r="Q22" s="23">
        <f t="shared" si="11"/>
        <v>0</v>
      </c>
      <c r="R22" s="23">
        <f t="shared" si="11"/>
        <v>30</v>
      </c>
      <c r="S22" s="23">
        <f t="shared" si="11"/>
        <v>48</v>
      </c>
      <c r="T22" s="24">
        <f t="shared" si="11"/>
        <v>43</v>
      </c>
    </row>
    <row r="23" spans="1:20" ht="17.100000000000001" customHeight="1" x14ac:dyDescent="0.25">
      <c r="A23" s="31" t="s">
        <v>18</v>
      </c>
      <c r="B23" s="9">
        <f t="shared" ref="B23:T23" si="12">B47+B71+B96+B121</f>
        <v>230</v>
      </c>
      <c r="C23" s="9">
        <f t="shared" si="12"/>
        <v>150</v>
      </c>
      <c r="D23" s="9">
        <f t="shared" si="12"/>
        <v>85</v>
      </c>
      <c r="E23" s="9">
        <f t="shared" si="12"/>
        <v>42</v>
      </c>
      <c r="F23" s="9">
        <f t="shared" si="12"/>
        <v>12</v>
      </c>
      <c r="G23" s="9">
        <f t="shared" si="12"/>
        <v>10</v>
      </c>
      <c r="H23" s="9">
        <f t="shared" si="12"/>
        <v>4</v>
      </c>
      <c r="I23" s="9">
        <f t="shared" si="12"/>
        <v>3</v>
      </c>
      <c r="J23" s="9">
        <f t="shared" si="12"/>
        <v>3</v>
      </c>
      <c r="K23" s="9">
        <f t="shared" si="12"/>
        <v>2</v>
      </c>
      <c r="L23" s="9">
        <f t="shared" si="12"/>
        <v>1</v>
      </c>
      <c r="M23" s="9">
        <f t="shared" si="12"/>
        <v>1</v>
      </c>
      <c r="N23" s="9">
        <f t="shared" si="12"/>
        <v>1</v>
      </c>
      <c r="O23" s="9">
        <f t="shared" si="12"/>
        <v>1</v>
      </c>
      <c r="P23" s="9">
        <f t="shared" si="12"/>
        <v>0</v>
      </c>
      <c r="Q23" s="9">
        <f t="shared" si="12"/>
        <v>0</v>
      </c>
      <c r="R23" s="9">
        <f t="shared" si="12"/>
        <v>30</v>
      </c>
      <c r="S23" s="9">
        <f t="shared" si="12"/>
        <v>48</v>
      </c>
      <c r="T23" s="10">
        <f t="shared" si="12"/>
        <v>43</v>
      </c>
    </row>
    <row r="24" spans="1:20" s="25" customFormat="1" ht="17.100000000000001" customHeight="1" x14ac:dyDescent="0.25">
      <c r="A24" s="3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2"/>
      <c r="T24" s="33"/>
    </row>
    <row r="25" spans="1:20" s="15" customFormat="1" ht="17.100000000000001" customHeight="1" x14ac:dyDescent="0.25">
      <c r="A25" s="34" t="s">
        <v>19</v>
      </c>
      <c r="B25" s="35">
        <f>+B27+B30+B32+B34+B39+B44+B47</f>
        <v>122</v>
      </c>
      <c r="C25" s="35">
        <f t="shared" ref="C25:T25" si="13">+C27+C30+C32+C34+C39+C44+C47</f>
        <v>110</v>
      </c>
      <c r="D25" s="35">
        <f t="shared" si="13"/>
        <v>161</v>
      </c>
      <c r="E25" s="35">
        <f t="shared" si="13"/>
        <v>232</v>
      </c>
      <c r="F25" s="35">
        <f t="shared" si="13"/>
        <v>262</v>
      </c>
      <c r="G25" s="35">
        <f t="shared" si="13"/>
        <v>295</v>
      </c>
      <c r="H25" s="35">
        <f t="shared" si="13"/>
        <v>299</v>
      </c>
      <c r="I25" s="35">
        <f t="shared" si="13"/>
        <v>316</v>
      </c>
      <c r="J25" s="35">
        <f t="shared" si="13"/>
        <v>334</v>
      </c>
      <c r="K25" s="35">
        <f t="shared" si="13"/>
        <v>322</v>
      </c>
      <c r="L25" s="35">
        <f t="shared" si="13"/>
        <v>348</v>
      </c>
      <c r="M25" s="35">
        <f t="shared" si="13"/>
        <v>343</v>
      </c>
      <c r="N25" s="35">
        <f t="shared" si="13"/>
        <v>384</v>
      </c>
      <c r="O25" s="35">
        <f t="shared" si="13"/>
        <v>427</v>
      </c>
      <c r="P25" s="35">
        <f t="shared" si="13"/>
        <v>385</v>
      </c>
      <c r="Q25" s="35">
        <f t="shared" si="13"/>
        <v>370</v>
      </c>
      <c r="R25" s="35">
        <f t="shared" si="13"/>
        <v>379</v>
      </c>
      <c r="S25" s="35">
        <f t="shared" si="13"/>
        <v>325</v>
      </c>
      <c r="T25" s="36">
        <f t="shared" si="13"/>
        <v>290</v>
      </c>
    </row>
    <row r="26" spans="1:20" s="25" customFormat="1" ht="17.100000000000001" customHeight="1" x14ac:dyDescent="0.25">
      <c r="A26" s="8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2"/>
      <c r="T26" s="33"/>
    </row>
    <row r="27" spans="1:20" s="25" customFormat="1" ht="17.100000000000001" customHeight="1" x14ac:dyDescent="0.25">
      <c r="A27" s="8" t="s">
        <v>20</v>
      </c>
      <c r="B27" s="23">
        <f>SUM(B28:B29)</f>
        <v>1</v>
      </c>
      <c r="C27" s="23">
        <f t="shared" ref="C27:T27" si="14">SUM(C28:C29)</f>
        <v>0</v>
      </c>
      <c r="D27" s="23">
        <f t="shared" si="14"/>
        <v>0</v>
      </c>
      <c r="E27" s="23">
        <f t="shared" si="14"/>
        <v>0</v>
      </c>
      <c r="F27" s="23">
        <f t="shared" si="14"/>
        <v>0</v>
      </c>
      <c r="G27" s="23">
        <f t="shared" si="14"/>
        <v>0</v>
      </c>
      <c r="H27" s="23">
        <f t="shared" si="14"/>
        <v>0</v>
      </c>
      <c r="I27" s="23">
        <f t="shared" si="14"/>
        <v>0</v>
      </c>
      <c r="J27" s="23">
        <f t="shared" si="14"/>
        <v>0</v>
      </c>
      <c r="K27" s="23">
        <f t="shared" si="14"/>
        <v>0</v>
      </c>
      <c r="L27" s="23">
        <f t="shared" si="14"/>
        <v>0</v>
      </c>
      <c r="M27" s="23">
        <f t="shared" si="14"/>
        <v>2</v>
      </c>
      <c r="N27" s="23">
        <f t="shared" si="14"/>
        <v>0</v>
      </c>
      <c r="O27" s="23">
        <f t="shared" si="14"/>
        <v>0</v>
      </c>
      <c r="P27" s="23">
        <f t="shared" si="14"/>
        <v>0</v>
      </c>
      <c r="Q27" s="23">
        <f t="shared" si="14"/>
        <v>0</v>
      </c>
      <c r="R27" s="23">
        <f t="shared" si="14"/>
        <v>0</v>
      </c>
      <c r="S27" s="23">
        <f t="shared" si="14"/>
        <v>0</v>
      </c>
      <c r="T27" s="24">
        <f t="shared" si="14"/>
        <v>33</v>
      </c>
    </row>
    <row r="28" spans="1:20" ht="17.100000000000001" customHeight="1" x14ac:dyDescent="0.25">
      <c r="A28" s="28" t="s">
        <v>21</v>
      </c>
      <c r="B28" s="9">
        <v>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>
        <v>2</v>
      </c>
      <c r="N28" s="9"/>
      <c r="O28" s="9"/>
      <c r="P28" s="9"/>
      <c r="Q28" s="9"/>
      <c r="R28" s="9"/>
      <c r="S28" s="37"/>
      <c r="T28" s="38">
        <v>14</v>
      </c>
    </row>
    <row r="29" spans="1:20" ht="17.100000000000001" customHeight="1" x14ac:dyDescent="0.25">
      <c r="A29" s="28" t="s">
        <v>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37"/>
      <c r="T29" s="38">
        <v>19</v>
      </c>
    </row>
    <row r="30" spans="1:20" ht="17.100000000000001" customHeight="1" x14ac:dyDescent="0.25">
      <c r="A30" s="8" t="s">
        <v>23</v>
      </c>
      <c r="B30" s="23">
        <f>+B31</f>
        <v>0</v>
      </c>
      <c r="C30" s="23">
        <f t="shared" ref="C30:T30" si="15">+C31</f>
        <v>0</v>
      </c>
      <c r="D30" s="23">
        <f t="shared" si="15"/>
        <v>0</v>
      </c>
      <c r="E30" s="23">
        <f t="shared" si="15"/>
        <v>0</v>
      </c>
      <c r="F30" s="23">
        <f t="shared" si="15"/>
        <v>0</v>
      </c>
      <c r="G30" s="23">
        <f t="shared" si="15"/>
        <v>0</v>
      </c>
      <c r="H30" s="23">
        <f t="shared" si="15"/>
        <v>0</v>
      </c>
      <c r="I30" s="23">
        <f t="shared" si="15"/>
        <v>0</v>
      </c>
      <c r="J30" s="23">
        <f t="shared" si="15"/>
        <v>0</v>
      </c>
      <c r="K30" s="23">
        <f t="shared" si="15"/>
        <v>0</v>
      </c>
      <c r="L30" s="23">
        <f t="shared" si="15"/>
        <v>0</v>
      </c>
      <c r="M30" s="23">
        <f t="shared" si="15"/>
        <v>2</v>
      </c>
      <c r="N30" s="23">
        <f t="shared" si="15"/>
        <v>0</v>
      </c>
      <c r="O30" s="23">
        <f t="shared" si="15"/>
        <v>0</v>
      </c>
      <c r="P30" s="23">
        <f t="shared" si="15"/>
        <v>0</v>
      </c>
      <c r="Q30" s="23">
        <f t="shared" si="15"/>
        <v>0</v>
      </c>
      <c r="R30" s="23">
        <f t="shared" si="15"/>
        <v>0</v>
      </c>
      <c r="S30" s="23">
        <f t="shared" si="15"/>
        <v>0</v>
      </c>
      <c r="T30" s="24">
        <f t="shared" si="15"/>
        <v>0</v>
      </c>
    </row>
    <row r="31" spans="1:20" ht="17.100000000000001" customHeight="1" x14ac:dyDescent="0.25">
      <c r="A31" s="28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>
        <v>2</v>
      </c>
      <c r="N31" s="9"/>
      <c r="O31" s="9"/>
      <c r="P31" s="9"/>
      <c r="Q31" s="9"/>
      <c r="R31" s="9"/>
      <c r="S31" s="37"/>
      <c r="T31" s="39"/>
    </row>
    <row r="32" spans="1:20" ht="17.100000000000001" customHeight="1" x14ac:dyDescent="0.25">
      <c r="A32" s="8" t="s">
        <v>25</v>
      </c>
      <c r="B32" s="23">
        <f>B33</f>
        <v>7</v>
      </c>
      <c r="C32" s="23">
        <f t="shared" ref="C32:T32" si="16">C33</f>
        <v>6</v>
      </c>
      <c r="D32" s="23">
        <f t="shared" si="16"/>
        <v>0</v>
      </c>
      <c r="E32" s="23">
        <f t="shared" si="16"/>
        <v>0</v>
      </c>
      <c r="F32" s="23">
        <f t="shared" si="16"/>
        <v>0</v>
      </c>
      <c r="G32" s="23">
        <f t="shared" si="16"/>
        <v>0</v>
      </c>
      <c r="H32" s="23">
        <f t="shared" si="16"/>
        <v>0</v>
      </c>
      <c r="I32" s="23">
        <f t="shared" si="16"/>
        <v>0</v>
      </c>
      <c r="J32" s="23">
        <f t="shared" si="16"/>
        <v>0</v>
      </c>
      <c r="K32" s="23">
        <f t="shared" si="16"/>
        <v>0</v>
      </c>
      <c r="L32" s="23">
        <f t="shared" si="16"/>
        <v>0</v>
      </c>
      <c r="M32" s="23">
        <f t="shared" si="16"/>
        <v>0</v>
      </c>
      <c r="N32" s="23">
        <f t="shared" si="16"/>
        <v>0</v>
      </c>
      <c r="O32" s="23">
        <f t="shared" si="16"/>
        <v>0</v>
      </c>
      <c r="P32" s="23">
        <f t="shared" si="16"/>
        <v>0</v>
      </c>
      <c r="Q32" s="23">
        <f t="shared" si="16"/>
        <v>0</v>
      </c>
      <c r="R32" s="23">
        <f t="shared" si="16"/>
        <v>0</v>
      </c>
      <c r="S32" s="23">
        <f t="shared" si="16"/>
        <v>0</v>
      </c>
      <c r="T32" s="24">
        <f t="shared" si="16"/>
        <v>0</v>
      </c>
    </row>
    <row r="33" spans="1:20" ht="17.100000000000001" customHeight="1" x14ac:dyDescent="0.25">
      <c r="A33" s="28" t="s">
        <v>21</v>
      </c>
      <c r="B33" s="9">
        <v>7</v>
      </c>
      <c r="C33" s="9">
        <v>6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37"/>
      <c r="T33" s="39"/>
    </row>
    <row r="34" spans="1:20" s="25" customFormat="1" ht="17.100000000000001" customHeight="1" x14ac:dyDescent="0.25">
      <c r="A34" s="30" t="s">
        <v>26</v>
      </c>
      <c r="B34" s="23">
        <f>SUM(B35:B38)</f>
        <v>59</v>
      </c>
      <c r="C34" s="23">
        <f t="shared" ref="C34:T34" si="17">SUM(C35:C38)</f>
        <v>55</v>
      </c>
      <c r="D34" s="23">
        <f t="shared" si="17"/>
        <v>99</v>
      </c>
      <c r="E34" s="23">
        <f t="shared" si="17"/>
        <v>146</v>
      </c>
      <c r="F34" s="23">
        <f t="shared" si="17"/>
        <v>168</v>
      </c>
      <c r="G34" s="23">
        <f t="shared" si="17"/>
        <v>170</v>
      </c>
      <c r="H34" s="23">
        <f t="shared" si="17"/>
        <v>137</v>
      </c>
      <c r="I34" s="23">
        <f t="shared" si="17"/>
        <v>127</v>
      </c>
      <c r="J34" s="23">
        <f t="shared" si="17"/>
        <v>137</v>
      </c>
      <c r="K34" s="23">
        <f t="shared" si="17"/>
        <v>131</v>
      </c>
      <c r="L34" s="23">
        <f t="shared" si="17"/>
        <v>137</v>
      </c>
      <c r="M34" s="23">
        <f t="shared" si="17"/>
        <v>131</v>
      </c>
      <c r="N34" s="23">
        <f t="shared" si="17"/>
        <v>144</v>
      </c>
      <c r="O34" s="23">
        <f t="shared" si="17"/>
        <v>170</v>
      </c>
      <c r="P34" s="23">
        <f t="shared" si="17"/>
        <v>162</v>
      </c>
      <c r="Q34" s="23">
        <f t="shared" si="17"/>
        <v>123</v>
      </c>
      <c r="R34" s="23">
        <f t="shared" si="17"/>
        <v>112</v>
      </c>
      <c r="S34" s="23">
        <f t="shared" si="17"/>
        <v>108</v>
      </c>
      <c r="T34" s="24">
        <f t="shared" si="17"/>
        <v>78</v>
      </c>
    </row>
    <row r="35" spans="1:20" s="25" customFormat="1" ht="17.100000000000001" customHeight="1" x14ac:dyDescent="0.25">
      <c r="A35" s="28" t="s">
        <v>27</v>
      </c>
      <c r="B35" s="9">
        <v>6</v>
      </c>
      <c r="C35" s="9">
        <v>4</v>
      </c>
      <c r="D35" s="9">
        <v>6</v>
      </c>
      <c r="E35" s="9">
        <v>13</v>
      </c>
      <c r="F35" s="9">
        <v>22</v>
      </c>
      <c r="G35" s="9">
        <v>20</v>
      </c>
      <c r="H35" s="9">
        <v>17</v>
      </c>
      <c r="I35" s="9">
        <v>17</v>
      </c>
      <c r="J35" s="9">
        <v>25</v>
      </c>
      <c r="K35" s="9">
        <v>25</v>
      </c>
      <c r="L35" s="9">
        <v>29</v>
      </c>
      <c r="M35" s="9">
        <v>29</v>
      </c>
      <c r="N35" s="9">
        <v>31</v>
      </c>
      <c r="O35" s="9">
        <v>30</v>
      </c>
      <c r="P35" s="9">
        <v>36</v>
      </c>
      <c r="Q35" s="40">
        <v>26</v>
      </c>
      <c r="R35" s="40">
        <v>20</v>
      </c>
      <c r="S35" s="41">
        <v>11</v>
      </c>
      <c r="T35" s="38">
        <v>9</v>
      </c>
    </row>
    <row r="36" spans="1:20" ht="17.100000000000001" customHeight="1" x14ac:dyDescent="0.25">
      <c r="A36" s="28" t="s">
        <v>28</v>
      </c>
      <c r="B36" s="9">
        <v>53</v>
      </c>
      <c r="C36" s="9">
        <v>33</v>
      </c>
      <c r="D36" s="9">
        <v>52</v>
      </c>
      <c r="E36" s="9">
        <v>94</v>
      </c>
      <c r="F36" s="9">
        <v>121</v>
      </c>
      <c r="G36" s="9">
        <v>129</v>
      </c>
      <c r="H36" s="9">
        <v>103</v>
      </c>
      <c r="I36" s="9">
        <v>97</v>
      </c>
      <c r="J36" s="9">
        <v>96</v>
      </c>
      <c r="K36" s="9">
        <v>91</v>
      </c>
      <c r="L36" s="9">
        <v>100</v>
      </c>
      <c r="M36" s="9">
        <v>93</v>
      </c>
      <c r="N36" s="9">
        <v>101</v>
      </c>
      <c r="O36" s="9">
        <v>106</v>
      </c>
      <c r="P36" s="9">
        <v>101</v>
      </c>
      <c r="Q36" s="40">
        <v>82</v>
      </c>
      <c r="R36" s="40">
        <v>83</v>
      </c>
      <c r="S36" s="41">
        <v>86</v>
      </c>
      <c r="T36" s="38">
        <v>63</v>
      </c>
    </row>
    <row r="37" spans="1:20" ht="17.100000000000001" customHeight="1" x14ac:dyDescent="0.25">
      <c r="A37" s="42" t="s">
        <v>29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40"/>
      <c r="R37" s="40"/>
      <c r="S37" s="41">
        <v>5</v>
      </c>
      <c r="T37" s="38"/>
    </row>
    <row r="38" spans="1:20" ht="17.100000000000001" customHeight="1" x14ac:dyDescent="0.25">
      <c r="A38" s="28" t="s">
        <v>30</v>
      </c>
      <c r="B38" s="9"/>
      <c r="C38" s="9">
        <v>18</v>
      </c>
      <c r="D38" s="9">
        <v>41</v>
      </c>
      <c r="E38" s="9">
        <v>39</v>
      </c>
      <c r="F38" s="9">
        <v>25</v>
      </c>
      <c r="G38" s="9">
        <v>21</v>
      </c>
      <c r="H38" s="9">
        <v>17</v>
      </c>
      <c r="I38" s="9">
        <v>13</v>
      </c>
      <c r="J38" s="9">
        <v>16</v>
      </c>
      <c r="K38" s="9">
        <v>15</v>
      </c>
      <c r="L38" s="9">
        <v>8</v>
      </c>
      <c r="M38" s="9">
        <v>9</v>
      </c>
      <c r="N38" s="9">
        <v>12</v>
      </c>
      <c r="O38" s="9">
        <v>34</v>
      </c>
      <c r="P38" s="9">
        <v>25</v>
      </c>
      <c r="Q38" s="40">
        <v>15</v>
      </c>
      <c r="R38" s="40">
        <v>9</v>
      </c>
      <c r="S38" s="41">
        <v>6</v>
      </c>
      <c r="T38" s="38">
        <v>6</v>
      </c>
    </row>
    <row r="39" spans="1:20" s="25" customFormat="1" ht="17.100000000000001" customHeight="1" x14ac:dyDescent="0.25">
      <c r="A39" s="30" t="s">
        <v>31</v>
      </c>
      <c r="B39" s="23">
        <f>SUM(B40:B43)</f>
        <v>0</v>
      </c>
      <c r="C39" s="23">
        <f t="shared" ref="C39:T39" si="18">SUM(C40:C43)</f>
        <v>37</v>
      </c>
      <c r="D39" s="23">
        <f t="shared" si="18"/>
        <v>57</v>
      </c>
      <c r="E39" s="23">
        <f t="shared" si="18"/>
        <v>86</v>
      </c>
      <c r="F39" s="23">
        <f t="shared" si="18"/>
        <v>94</v>
      </c>
      <c r="G39" s="23">
        <f t="shared" si="18"/>
        <v>125</v>
      </c>
      <c r="H39" s="23">
        <f t="shared" si="18"/>
        <v>162</v>
      </c>
      <c r="I39" s="23">
        <f t="shared" si="18"/>
        <v>189</v>
      </c>
      <c r="J39" s="23">
        <f t="shared" si="18"/>
        <v>195</v>
      </c>
      <c r="K39" s="23">
        <f t="shared" si="18"/>
        <v>190</v>
      </c>
      <c r="L39" s="23">
        <f t="shared" si="18"/>
        <v>209</v>
      </c>
      <c r="M39" s="23">
        <f t="shared" si="18"/>
        <v>207</v>
      </c>
      <c r="N39" s="23">
        <f t="shared" si="18"/>
        <v>240</v>
      </c>
      <c r="O39" s="23">
        <f t="shared" si="18"/>
        <v>257</v>
      </c>
      <c r="P39" s="23">
        <f t="shared" si="18"/>
        <v>223</v>
      </c>
      <c r="Q39" s="23">
        <f t="shared" si="18"/>
        <v>247</v>
      </c>
      <c r="R39" s="23">
        <f t="shared" si="18"/>
        <v>266</v>
      </c>
      <c r="S39" s="23">
        <f t="shared" si="18"/>
        <v>217</v>
      </c>
      <c r="T39" s="24">
        <f t="shared" si="18"/>
        <v>179</v>
      </c>
    </row>
    <row r="40" spans="1:20" ht="17.100000000000001" customHeight="1" x14ac:dyDescent="0.25">
      <c r="A40" s="28" t="s">
        <v>32</v>
      </c>
      <c r="B40" s="9"/>
      <c r="C40" s="9">
        <v>37</v>
      </c>
      <c r="D40" s="9">
        <v>57</v>
      </c>
      <c r="E40" s="9">
        <v>86</v>
      </c>
      <c r="F40" s="9">
        <v>71</v>
      </c>
      <c r="G40" s="9">
        <v>93</v>
      </c>
      <c r="H40" s="9">
        <v>112</v>
      </c>
      <c r="I40" s="9">
        <v>120</v>
      </c>
      <c r="J40" s="9">
        <v>120</v>
      </c>
      <c r="K40" s="9">
        <v>112</v>
      </c>
      <c r="L40" s="9">
        <v>105</v>
      </c>
      <c r="M40" s="9">
        <v>89</v>
      </c>
      <c r="N40" s="9">
        <v>90</v>
      </c>
      <c r="O40" s="9">
        <v>91</v>
      </c>
      <c r="P40" s="9">
        <v>69</v>
      </c>
      <c r="Q40" s="40">
        <v>81</v>
      </c>
      <c r="R40" s="40">
        <v>88</v>
      </c>
      <c r="S40" s="41">
        <v>80</v>
      </c>
      <c r="T40" s="38">
        <v>66</v>
      </c>
    </row>
    <row r="41" spans="1:20" ht="17.100000000000001" customHeight="1" x14ac:dyDescent="0.25">
      <c r="A41" s="28" t="s">
        <v>33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40">
        <v>1</v>
      </c>
      <c r="R41" s="40"/>
      <c r="S41" s="37"/>
      <c r="T41" s="38"/>
    </row>
    <row r="42" spans="1:20" ht="17.100000000000001" customHeight="1" x14ac:dyDescent="0.25">
      <c r="A42" s="28" t="s">
        <v>34</v>
      </c>
      <c r="B42" s="9"/>
      <c r="C42" s="9"/>
      <c r="D42" s="9"/>
      <c r="E42" s="9"/>
      <c r="F42" s="9">
        <v>12</v>
      </c>
      <c r="G42" s="9">
        <v>14</v>
      </c>
      <c r="H42" s="9">
        <v>22</v>
      </c>
      <c r="I42" s="9">
        <v>34</v>
      </c>
      <c r="J42" s="9">
        <v>39</v>
      </c>
      <c r="K42" s="9">
        <v>35</v>
      </c>
      <c r="L42" s="9">
        <v>45</v>
      </c>
      <c r="M42" s="9">
        <v>52</v>
      </c>
      <c r="N42" s="9">
        <v>58</v>
      </c>
      <c r="O42" s="9">
        <v>71</v>
      </c>
      <c r="P42" s="9">
        <v>67</v>
      </c>
      <c r="Q42" s="40">
        <v>71</v>
      </c>
      <c r="R42" s="40">
        <v>80</v>
      </c>
      <c r="S42" s="41">
        <v>54</v>
      </c>
      <c r="T42" s="38">
        <v>46</v>
      </c>
    </row>
    <row r="43" spans="1:20" ht="17.100000000000001" customHeight="1" x14ac:dyDescent="0.25">
      <c r="A43" s="28" t="s">
        <v>35</v>
      </c>
      <c r="B43" s="9"/>
      <c r="C43" s="9"/>
      <c r="D43" s="9"/>
      <c r="E43" s="9"/>
      <c r="F43" s="9">
        <v>11</v>
      </c>
      <c r="G43" s="9">
        <v>18</v>
      </c>
      <c r="H43" s="9">
        <v>28</v>
      </c>
      <c r="I43" s="9">
        <v>35</v>
      </c>
      <c r="J43" s="9">
        <v>36</v>
      </c>
      <c r="K43" s="9">
        <v>43</v>
      </c>
      <c r="L43" s="9">
        <v>59</v>
      </c>
      <c r="M43" s="9">
        <v>66</v>
      </c>
      <c r="N43" s="9">
        <v>92</v>
      </c>
      <c r="O43" s="9">
        <v>95</v>
      </c>
      <c r="P43" s="9">
        <v>87</v>
      </c>
      <c r="Q43" s="40">
        <v>94</v>
      </c>
      <c r="R43" s="40">
        <v>98</v>
      </c>
      <c r="S43" s="41">
        <v>83</v>
      </c>
      <c r="T43" s="38">
        <v>67</v>
      </c>
    </row>
    <row r="44" spans="1:20" s="25" customFormat="1" ht="17.100000000000001" customHeight="1" x14ac:dyDescent="0.25">
      <c r="A44" s="30" t="s">
        <v>36</v>
      </c>
      <c r="B44" s="23">
        <f>SUM(B45:B46)</f>
        <v>1</v>
      </c>
      <c r="C44" s="23">
        <f t="shared" ref="C44:T44" si="19">SUM(C45:C46)</f>
        <v>0</v>
      </c>
      <c r="D44" s="23">
        <f t="shared" si="19"/>
        <v>0</v>
      </c>
      <c r="E44" s="23">
        <f t="shared" si="19"/>
        <v>0</v>
      </c>
      <c r="F44" s="23">
        <f t="shared" si="19"/>
        <v>0</v>
      </c>
      <c r="G44" s="23">
        <f t="shared" si="19"/>
        <v>0</v>
      </c>
      <c r="H44" s="23">
        <f t="shared" si="19"/>
        <v>0</v>
      </c>
      <c r="I44" s="23">
        <f t="shared" si="19"/>
        <v>0</v>
      </c>
      <c r="J44" s="23">
        <f t="shared" si="19"/>
        <v>1</v>
      </c>
      <c r="K44" s="23">
        <f t="shared" si="19"/>
        <v>0</v>
      </c>
      <c r="L44" s="23">
        <f t="shared" si="19"/>
        <v>1</v>
      </c>
      <c r="M44" s="23">
        <f t="shared" si="19"/>
        <v>0</v>
      </c>
      <c r="N44" s="23">
        <f t="shared" si="19"/>
        <v>0</v>
      </c>
      <c r="O44" s="23">
        <f t="shared" si="19"/>
        <v>0</v>
      </c>
      <c r="P44" s="23">
        <f t="shared" si="19"/>
        <v>0</v>
      </c>
      <c r="Q44" s="23">
        <f t="shared" si="19"/>
        <v>0</v>
      </c>
      <c r="R44" s="23">
        <f t="shared" si="19"/>
        <v>0</v>
      </c>
      <c r="S44" s="23">
        <f t="shared" si="19"/>
        <v>0</v>
      </c>
      <c r="T44" s="24">
        <f t="shared" si="19"/>
        <v>0</v>
      </c>
    </row>
    <row r="45" spans="1:20" ht="17.100000000000001" customHeight="1" x14ac:dyDescent="0.25">
      <c r="A45" s="43" t="s">
        <v>37</v>
      </c>
      <c r="B45" s="9">
        <v>1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37"/>
      <c r="T45" s="39"/>
    </row>
    <row r="46" spans="1:20" ht="17.100000000000001" customHeight="1" x14ac:dyDescent="0.25">
      <c r="A46" s="31" t="s">
        <v>38</v>
      </c>
      <c r="B46" s="9"/>
      <c r="C46" s="9"/>
      <c r="D46" s="9"/>
      <c r="E46" s="9"/>
      <c r="F46" s="9"/>
      <c r="G46" s="9"/>
      <c r="H46" s="9"/>
      <c r="I46" s="9"/>
      <c r="J46" s="9">
        <v>1</v>
      </c>
      <c r="K46" s="9"/>
      <c r="L46" s="9">
        <v>1</v>
      </c>
      <c r="M46" s="9"/>
      <c r="N46" s="9"/>
      <c r="O46" s="9"/>
      <c r="P46" s="9"/>
      <c r="Q46" s="9"/>
      <c r="R46" s="9"/>
      <c r="S46" s="37"/>
      <c r="T46" s="39"/>
    </row>
    <row r="47" spans="1:20" s="25" customFormat="1" ht="17.100000000000001" customHeight="1" x14ac:dyDescent="0.25">
      <c r="A47" s="44" t="s">
        <v>39</v>
      </c>
      <c r="B47" s="23">
        <f>SUM(B48:B49)</f>
        <v>54</v>
      </c>
      <c r="C47" s="23">
        <f t="shared" ref="C47:T47" si="20">SUM(C48:C49)</f>
        <v>12</v>
      </c>
      <c r="D47" s="23">
        <f t="shared" si="20"/>
        <v>5</v>
      </c>
      <c r="E47" s="23">
        <f t="shared" si="20"/>
        <v>0</v>
      </c>
      <c r="F47" s="23">
        <f t="shared" si="20"/>
        <v>0</v>
      </c>
      <c r="G47" s="23">
        <f t="shared" si="20"/>
        <v>0</v>
      </c>
      <c r="H47" s="23">
        <f t="shared" si="20"/>
        <v>0</v>
      </c>
      <c r="I47" s="23">
        <f t="shared" si="20"/>
        <v>0</v>
      </c>
      <c r="J47" s="23">
        <f t="shared" si="20"/>
        <v>1</v>
      </c>
      <c r="K47" s="23">
        <f t="shared" si="20"/>
        <v>1</v>
      </c>
      <c r="L47" s="23">
        <f t="shared" si="20"/>
        <v>1</v>
      </c>
      <c r="M47" s="23">
        <f t="shared" si="20"/>
        <v>1</v>
      </c>
      <c r="N47" s="23">
        <f t="shared" si="20"/>
        <v>0</v>
      </c>
      <c r="O47" s="23">
        <f t="shared" si="20"/>
        <v>0</v>
      </c>
      <c r="P47" s="23">
        <f t="shared" si="20"/>
        <v>0</v>
      </c>
      <c r="Q47" s="23">
        <f t="shared" si="20"/>
        <v>0</v>
      </c>
      <c r="R47" s="23">
        <f t="shared" si="20"/>
        <v>1</v>
      </c>
      <c r="S47" s="23">
        <f t="shared" si="20"/>
        <v>0</v>
      </c>
      <c r="T47" s="24">
        <f t="shared" si="20"/>
        <v>0</v>
      </c>
    </row>
    <row r="48" spans="1:20" ht="17.100000000000001" customHeight="1" x14ac:dyDescent="0.25">
      <c r="A48" s="45" t="s">
        <v>32</v>
      </c>
      <c r="B48" s="9">
        <v>54</v>
      </c>
      <c r="C48" s="9">
        <v>12</v>
      </c>
      <c r="D48" s="9">
        <v>5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37"/>
      <c r="T48" s="39"/>
    </row>
    <row r="49" spans="1:20" ht="17.100000000000001" customHeight="1" x14ac:dyDescent="0.25">
      <c r="A49" s="46" t="s">
        <v>35</v>
      </c>
      <c r="B49" s="9"/>
      <c r="C49" s="9"/>
      <c r="D49" s="9"/>
      <c r="E49" s="9"/>
      <c r="F49" s="9"/>
      <c r="G49" s="9"/>
      <c r="H49" s="9"/>
      <c r="I49" s="9"/>
      <c r="J49" s="9">
        <v>1</v>
      </c>
      <c r="K49" s="9">
        <v>1</v>
      </c>
      <c r="L49" s="9">
        <v>1</v>
      </c>
      <c r="M49" s="9">
        <v>1</v>
      </c>
      <c r="N49" s="9"/>
      <c r="O49" s="9"/>
      <c r="P49" s="9"/>
      <c r="Q49" s="9"/>
      <c r="R49" s="40">
        <v>1</v>
      </c>
      <c r="S49" s="37"/>
      <c r="T49" s="39"/>
    </row>
    <row r="50" spans="1:20" ht="17.100000000000001" customHeight="1" x14ac:dyDescent="0.25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8"/>
    </row>
    <row r="51" spans="1:20" ht="17.100000000000001" customHeight="1" x14ac:dyDescent="0.25">
      <c r="A51" s="85" t="s">
        <v>3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</row>
    <row r="52" spans="1:20" ht="17.100000000000001" customHeight="1" x14ac:dyDescent="0.25">
      <c r="A52" s="85" t="s">
        <v>40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</row>
    <row r="53" spans="1:20" ht="6.75" customHeight="1" x14ac:dyDescent="0.25">
      <c r="A53" s="1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T53" s="48"/>
    </row>
    <row r="54" spans="1:20" s="7" customFormat="1" ht="17.100000000000001" customHeight="1" x14ac:dyDescent="0.25">
      <c r="A54" s="84" t="s">
        <v>5</v>
      </c>
      <c r="B54" s="4">
        <v>2005</v>
      </c>
      <c r="C54" s="4">
        <v>2006</v>
      </c>
      <c r="D54" s="4">
        <v>2007</v>
      </c>
      <c r="E54" s="5">
        <v>2008</v>
      </c>
      <c r="F54" s="4">
        <v>2009</v>
      </c>
      <c r="G54" s="5">
        <v>2010</v>
      </c>
      <c r="H54" s="4">
        <v>2011</v>
      </c>
      <c r="I54" s="4">
        <v>2012</v>
      </c>
      <c r="J54" s="4">
        <v>2013</v>
      </c>
      <c r="K54" s="4">
        <v>2014</v>
      </c>
      <c r="L54" s="4">
        <v>2015</v>
      </c>
      <c r="M54" s="5">
        <v>2016</v>
      </c>
      <c r="N54" s="4">
        <v>2017</v>
      </c>
      <c r="O54" s="4">
        <v>2018</v>
      </c>
      <c r="P54" s="4">
        <v>2019</v>
      </c>
      <c r="Q54" s="4">
        <v>2020</v>
      </c>
      <c r="R54" s="4">
        <v>2021</v>
      </c>
      <c r="S54" s="4">
        <v>2022</v>
      </c>
      <c r="T54" s="6">
        <v>2023</v>
      </c>
    </row>
    <row r="55" spans="1:20" ht="17.100000000000001" customHeight="1" x14ac:dyDescent="0.25">
      <c r="A55" s="46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40"/>
      <c r="S55" s="37"/>
      <c r="T55" s="39"/>
    </row>
    <row r="56" spans="1:20" s="15" customFormat="1" ht="17.100000000000001" customHeight="1" x14ac:dyDescent="0.25">
      <c r="A56" s="49" t="s">
        <v>41</v>
      </c>
      <c r="B56" s="50">
        <f>B58+B60+B68+B71+B64</f>
        <v>214</v>
      </c>
      <c r="C56" s="50">
        <f t="shared" ref="C56:T56" si="21">C58+C60+C68+C71+C64</f>
        <v>190</v>
      </c>
      <c r="D56" s="50">
        <f t="shared" si="21"/>
        <v>204</v>
      </c>
      <c r="E56" s="50">
        <f t="shared" si="21"/>
        <v>273</v>
      </c>
      <c r="F56" s="50">
        <f t="shared" si="21"/>
        <v>358</v>
      </c>
      <c r="G56" s="50">
        <f t="shared" si="21"/>
        <v>378</v>
      </c>
      <c r="H56" s="50">
        <f t="shared" si="21"/>
        <v>357</v>
      </c>
      <c r="I56" s="50">
        <f t="shared" si="21"/>
        <v>336</v>
      </c>
      <c r="J56" s="50">
        <f t="shared" si="21"/>
        <v>345</v>
      </c>
      <c r="K56" s="50">
        <f t="shared" si="21"/>
        <v>312</v>
      </c>
      <c r="L56" s="50">
        <f t="shared" si="21"/>
        <v>320</v>
      </c>
      <c r="M56" s="50">
        <f t="shared" si="21"/>
        <v>318</v>
      </c>
      <c r="N56" s="50">
        <f t="shared" si="21"/>
        <v>296</v>
      </c>
      <c r="O56" s="50">
        <f t="shared" si="21"/>
        <v>347</v>
      </c>
      <c r="P56" s="50">
        <f t="shared" si="21"/>
        <v>386</v>
      </c>
      <c r="Q56" s="50">
        <f t="shared" si="21"/>
        <v>348</v>
      </c>
      <c r="R56" s="50">
        <f t="shared" si="21"/>
        <v>374</v>
      </c>
      <c r="S56" s="50">
        <f t="shared" si="21"/>
        <v>325</v>
      </c>
      <c r="T56" s="51">
        <f t="shared" si="21"/>
        <v>231</v>
      </c>
    </row>
    <row r="57" spans="1:20" s="15" customFormat="1" ht="17.100000000000001" customHeight="1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4"/>
      <c r="T57" s="55"/>
    </row>
    <row r="58" spans="1:20" s="15" customFormat="1" ht="17.100000000000001" customHeight="1" x14ac:dyDescent="0.25">
      <c r="A58" s="56" t="s">
        <v>20</v>
      </c>
      <c r="B58" s="53">
        <f>B59</f>
        <v>0</v>
      </c>
      <c r="C58" s="53">
        <f t="shared" ref="C58:T58" si="22">C59</f>
        <v>0</v>
      </c>
      <c r="D58" s="53">
        <f t="shared" si="22"/>
        <v>0</v>
      </c>
      <c r="E58" s="53">
        <f t="shared" si="22"/>
        <v>0</v>
      </c>
      <c r="F58" s="53">
        <f t="shared" si="22"/>
        <v>0</v>
      </c>
      <c r="G58" s="53">
        <f t="shared" si="22"/>
        <v>0</v>
      </c>
      <c r="H58" s="53">
        <f t="shared" si="22"/>
        <v>0</v>
      </c>
      <c r="I58" s="53">
        <f t="shared" si="22"/>
        <v>0</v>
      </c>
      <c r="J58" s="53">
        <f t="shared" si="22"/>
        <v>0</v>
      </c>
      <c r="K58" s="53">
        <f t="shared" si="22"/>
        <v>0</v>
      </c>
      <c r="L58" s="53">
        <f t="shared" si="22"/>
        <v>10</v>
      </c>
      <c r="M58" s="53">
        <f t="shared" si="22"/>
        <v>6</v>
      </c>
      <c r="N58" s="53">
        <f t="shared" si="22"/>
        <v>0</v>
      </c>
      <c r="O58" s="53">
        <f t="shared" si="22"/>
        <v>11</v>
      </c>
      <c r="P58" s="53">
        <f t="shared" si="22"/>
        <v>8</v>
      </c>
      <c r="Q58" s="53">
        <f t="shared" si="22"/>
        <v>0</v>
      </c>
      <c r="R58" s="53">
        <f t="shared" si="22"/>
        <v>0</v>
      </c>
      <c r="S58" s="53">
        <f t="shared" si="22"/>
        <v>0</v>
      </c>
      <c r="T58" s="57">
        <f t="shared" si="22"/>
        <v>0</v>
      </c>
    </row>
    <row r="59" spans="1:20" s="15" customFormat="1" ht="17.100000000000001" customHeight="1" x14ac:dyDescent="0.25">
      <c r="A59" s="58" t="s">
        <v>42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>
        <v>10</v>
      </c>
      <c r="M59" s="59">
        <v>6</v>
      </c>
      <c r="N59" s="59">
        <v>0</v>
      </c>
      <c r="O59" s="59">
        <v>11</v>
      </c>
      <c r="P59" s="59">
        <v>8</v>
      </c>
      <c r="Q59" s="59"/>
      <c r="R59" s="59"/>
      <c r="S59" s="60"/>
      <c r="T59" s="61"/>
    </row>
    <row r="60" spans="1:20" s="25" customFormat="1" ht="17.100000000000001" customHeight="1" x14ac:dyDescent="0.25">
      <c r="A60" s="30" t="s">
        <v>26</v>
      </c>
      <c r="B60" s="23">
        <f>SUM(B61:B63)</f>
        <v>97</v>
      </c>
      <c r="C60" s="23">
        <f t="shared" ref="C60:T60" si="23">SUM(C61:C63)</f>
        <v>94</v>
      </c>
      <c r="D60" s="23">
        <f t="shared" si="23"/>
        <v>122</v>
      </c>
      <c r="E60" s="23">
        <f t="shared" si="23"/>
        <v>148</v>
      </c>
      <c r="F60" s="23">
        <f t="shared" si="23"/>
        <v>200</v>
      </c>
      <c r="G60" s="23">
        <f t="shared" si="23"/>
        <v>198</v>
      </c>
      <c r="H60" s="23">
        <f t="shared" si="23"/>
        <v>192</v>
      </c>
      <c r="I60" s="23">
        <f t="shared" si="23"/>
        <v>191</v>
      </c>
      <c r="J60" s="23">
        <f t="shared" si="23"/>
        <v>212</v>
      </c>
      <c r="K60" s="23">
        <f t="shared" si="23"/>
        <v>192</v>
      </c>
      <c r="L60" s="23">
        <f t="shared" si="23"/>
        <v>187</v>
      </c>
      <c r="M60" s="23">
        <f t="shared" si="23"/>
        <v>192</v>
      </c>
      <c r="N60" s="23">
        <f t="shared" si="23"/>
        <v>180</v>
      </c>
      <c r="O60" s="23">
        <f t="shared" si="23"/>
        <v>215</v>
      </c>
      <c r="P60" s="23">
        <f t="shared" si="23"/>
        <v>249</v>
      </c>
      <c r="Q60" s="23">
        <f t="shared" si="23"/>
        <v>232</v>
      </c>
      <c r="R60" s="23">
        <f t="shared" si="23"/>
        <v>254</v>
      </c>
      <c r="S60" s="23">
        <f t="shared" si="23"/>
        <v>222</v>
      </c>
      <c r="T60" s="24">
        <f t="shared" si="23"/>
        <v>153</v>
      </c>
    </row>
    <row r="61" spans="1:20" ht="17.100000000000001" customHeight="1" x14ac:dyDescent="0.25">
      <c r="A61" s="29" t="s">
        <v>43</v>
      </c>
      <c r="B61" s="9"/>
      <c r="C61" s="9">
        <v>3</v>
      </c>
      <c r="D61" s="9">
        <v>3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40">
        <v>14</v>
      </c>
      <c r="R61" s="40">
        <v>14</v>
      </c>
      <c r="S61" s="37"/>
      <c r="T61" s="62"/>
    </row>
    <row r="62" spans="1:20" ht="17.100000000000001" customHeight="1" x14ac:dyDescent="0.25">
      <c r="A62" s="29" t="s">
        <v>44</v>
      </c>
      <c r="B62" s="9">
        <v>23</v>
      </c>
      <c r="C62" s="9">
        <v>35</v>
      </c>
      <c r="D62" s="9">
        <v>42</v>
      </c>
      <c r="E62" s="9">
        <v>54</v>
      </c>
      <c r="F62" s="9">
        <v>102</v>
      </c>
      <c r="G62" s="9">
        <v>107</v>
      </c>
      <c r="H62" s="9">
        <v>105</v>
      </c>
      <c r="I62" s="9">
        <v>112</v>
      </c>
      <c r="J62" s="9">
        <v>126</v>
      </c>
      <c r="K62" s="9">
        <v>113</v>
      </c>
      <c r="L62" s="9">
        <v>126</v>
      </c>
      <c r="M62" s="9">
        <v>119</v>
      </c>
      <c r="N62" s="9">
        <v>125</v>
      </c>
      <c r="O62" s="9">
        <v>161</v>
      </c>
      <c r="P62" s="9">
        <v>195</v>
      </c>
      <c r="Q62" s="40">
        <v>190</v>
      </c>
      <c r="R62" s="40">
        <v>209</v>
      </c>
      <c r="S62" s="41">
        <v>187</v>
      </c>
      <c r="T62" s="62">
        <v>146</v>
      </c>
    </row>
    <row r="63" spans="1:20" ht="17.100000000000001" customHeight="1" x14ac:dyDescent="0.25">
      <c r="A63" s="29" t="s">
        <v>45</v>
      </c>
      <c r="B63" s="9">
        <v>74</v>
      </c>
      <c r="C63" s="9">
        <v>56</v>
      </c>
      <c r="D63" s="9">
        <v>77</v>
      </c>
      <c r="E63" s="9">
        <v>94</v>
      </c>
      <c r="F63" s="9">
        <v>98</v>
      </c>
      <c r="G63" s="9">
        <v>91</v>
      </c>
      <c r="H63" s="9">
        <v>87</v>
      </c>
      <c r="I63" s="9">
        <v>79</v>
      </c>
      <c r="J63" s="9">
        <v>86</v>
      </c>
      <c r="K63" s="9">
        <v>79</v>
      </c>
      <c r="L63" s="9">
        <v>61</v>
      </c>
      <c r="M63" s="9">
        <v>73</v>
      </c>
      <c r="N63" s="9">
        <v>55</v>
      </c>
      <c r="O63" s="9">
        <v>54</v>
      </c>
      <c r="P63" s="9">
        <v>54</v>
      </c>
      <c r="Q63" s="40">
        <v>28</v>
      </c>
      <c r="R63" s="40">
        <v>31</v>
      </c>
      <c r="S63" s="41">
        <v>35</v>
      </c>
      <c r="T63" s="62">
        <v>7</v>
      </c>
    </row>
    <row r="64" spans="1:20" s="25" customFormat="1" ht="17.100000000000001" customHeight="1" x14ac:dyDescent="0.25">
      <c r="A64" s="30" t="s">
        <v>46</v>
      </c>
      <c r="B64" s="23">
        <f>SUM(B65:B67)</f>
        <v>0</v>
      </c>
      <c r="C64" s="23">
        <f t="shared" ref="C64:T64" si="24">SUM(C65:C67)</f>
        <v>0</v>
      </c>
      <c r="D64" s="23">
        <f t="shared" si="24"/>
        <v>0</v>
      </c>
      <c r="E64" s="23">
        <f t="shared" si="24"/>
        <v>70</v>
      </c>
      <c r="F64" s="23">
        <f t="shared" si="24"/>
        <v>144</v>
      </c>
      <c r="G64" s="23">
        <f t="shared" si="24"/>
        <v>170</v>
      </c>
      <c r="H64" s="23">
        <f t="shared" si="24"/>
        <v>162</v>
      </c>
      <c r="I64" s="23">
        <f t="shared" si="24"/>
        <v>144</v>
      </c>
      <c r="J64" s="23">
        <f t="shared" si="24"/>
        <v>132</v>
      </c>
      <c r="K64" s="23">
        <f t="shared" si="24"/>
        <v>119</v>
      </c>
      <c r="L64" s="23">
        <f t="shared" si="24"/>
        <v>123</v>
      </c>
      <c r="M64" s="23">
        <f t="shared" si="24"/>
        <v>120</v>
      </c>
      <c r="N64" s="23">
        <f t="shared" si="24"/>
        <v>115</v>
      </c>
      <c r="O64" s="23">
        <f t="shared" si="24"/>
        <v>120</v>
      </c>
      <c r="P64" s="23">
        <f t="shared" si="24"/>
        <v>129</v>
      </c>
      <c r="Q64" s="23">
        <f t="shared" si="24"/>
        <v>116</v>
      </c>
      <c r="R64" s="23">
        <f t="shared" si="24"/>
        <v>91</v>
      </c>
      <c r="S64" s="23">
        <f t="shared" si="24"/>
        <v>55</v>
      </c>
      <c r="T64" s="24">
        <f t="shared" si="24"/>
        <v>35</v>
      </c>
    </row>
    <row r="65" spans="1:20" ht="17.100000000000001" customHeight="1" x14ac:dyDescent="0.25">
      <c r="A65" s="29" t="s">
        <v>47</v>
      </c>
      <c r="B65" s="9"/>
      <c r="C65" s="9"/>
      <c r="D65" s="9"/>
      <c r="E65" s="9"/>
      <c r="F65" s="9">
        <v>7</v>
      </c>
      <c r="G65" s="9">
        <v>7</v>
      </c>
      <c r="H65" s="9">
        <v>1</v>
      </c>
      <c r="I65" s="9"/>
      <c r="J65" s="9"/>
      <c r="K65" s="9">
        <v>1</v>
      </c>
      <c r="L65" s="9">
        <v>1</v>
      </c>
      <c r="M65" s="9"/>
      <c r="N65" s="9"/>
      <c r="O65" s="9"/>
      <c r="P65" s="9"/>
      <c r="Q65" s="40"/>
      <c r="R65" s="40"/>
      <c r="S65" s="37"/>
      <c r="T65" s="62"/>
    </row>
    <row r="66" spans="1:20" ht="17.100000000000001" customHeight="1" x14ac:dyDescent="0.25">
      <c r="A66" s="29" t="s">
        <v>48</v>
      </c>
      <c r="B66" s="9"/>
      <c r="C66" s="9"/>
      <c r="D66" s="9"/>
      <c r="E66" s="9">
        <v>26</v>
      </c>
      <c r="F66" s="9">
        <v>66</v>
      </c>
      <c r="G66" s="9">
        <v>72</v>
      </c>
      <c r="H66" s="9">
        <v>68</v>
      </c>
      <c r="I66" s="9">
        <v>60</v>
      </c>
      <c r="J66" s="9">
        <v>60</v>
      </c>
      <c r="K66" s="9">
        <v>55</v>
      </c>
      <c r="L66" s="9">
        <v>53</v>
      </c>
      <c r="M66" s="9">
        <v>42</v>
      </c>
      <c r="N66" s="9">
        <v>30</v>
      </c>
      <c r="O66" s="9">
        <v>33</v>
      </c>
      <c r="P66" s="9">
        <v>21</v>
      </c>
      <c r="Q66" s="40">
        <v>4</v>
      </c>
      <c r="R66" s="40">
        <v>1</v>
      </c>
      <c r="S66" s="37"/>
      <c r="T66" s="62"/>
    </row>
    <row r="67" spans="1:20" ht="17.100000000000001" customHeight="1" x14ac:dyDescent="0.25">
      <c r="A67" s="29" t="s">
        <v>49</v>
      </c>
      <c r="B67" s="9"/>
      <c r="C67" s="9"/>
      <c r="D67" s="9"/>
      <c r="E67" s="9">
        <v>44</v>
      </c>
      <c r="F67" s="9">
        <v>71</v>
      </c>
      <c r="G67" s="9">
        <v>91</v>
      </c>
      <c r="H67" s="9">
        <v>93</v>
      </c>
      <c r="I67" s="9">
        <v>84</v>
      </c>
      <c r="J67" s="9">
        <v>72</v>
      </c>
      <c r="K67" s="9">
        <v>63</v>
      </c>
      <c r="L67" s="9">
        <v>69</v>
      </c>
      <c r="M67" s="9">
        <v>78</v>
      </c>
      <c r="N67" s="9">
        <v>85</v>
      </c>
      <c r="O67" s="9">
        <v>87</v>
      </c>
      <c r="P67" s="9">
        <v>108</v>
      </c>
      <c r="Q67" s="40">
        <v>112</v>
      </c>
      <c r="R67" s="40">
        <v>90</v>
      </c>
      <c r="S67" s="37">
        <v>55</v>
      </c>
      <c r="T67" s="62">
        <v>35</v>
      </c>
    </row>
    <row r="68" spans="1:20" s="25" customFormat="1" ht="17.100000000000001" customHeight="1" x14ac:dyDescent="0.25">
      <c r="A68" s="30" t="s">
        <v>50</v>
      </c>
      <c r="B68" s="23">
        <f t="shared" ref="B68:T68" si="25">SUM(B69:B70)</f>
        <v>38</v>
      </c>
      <c r="C68" s="23">
        <f t="shared" si="25"/>
        <v>24</v>
      </c>
      <c r="D68" s="23">
        <f t="shared" si="25"/>
        <v>18</v>
      </c>
      <c r="E68" s="23">
        <f t="shared" si="25"/>
        <v>13</v>
      </c>
      <c r="F68" s="23">
        <f t="shared" si="25"/>
        <v>2</v>
      </c>
      <c r="G68" s="23">
        <f t="shared" si="25"/>
        <v>0</v>
      </c>
      <c r="H68" s="23">
        <f t="shared" si="25"/>
        <v>0</v>
      </c>
      <c r="I68" s="23">
        <f t="shared" si="25"/>
        <v>0</v>
      </c>
      <c r="J68" s="23">
        <f t="shared" si="25"/>
        <v>0</v>
      </c>
      <c r="K68" s="23">
        <f t="shared" si="25"/>
        <v>0</v>
      </c>
      <c r="L68" s="23">
        <f t="shared" si="25"/>
        <v>0</v>
      </c>
      <c r="M68" s="23">
        <f t="shared" si="25"/>
        <v>0</v>
      </c>
      <c r="N68" s="23">
        <f t="shared" si="25"/>
        <v>0</v>
      </c>
      <c r="O68" s="23">
        <f t="shared" si="25"/>
        <v>0</v>
      </c>
      <c r="P68" s="23">
        <f t="shared" si="25"/>
        <v>0</v>
      </c>
      <c r="Q68" s="23">
        <f t="shared" si="25"/>
        <v>0</v>
      </c>
      <c r="R68" s="23">
        <f t="shared" si="25"/>
        <v>0</v>
      </c>
      <c r="S68" s="23">
        <f t="shared" si="25"/>
        <v>0</v>
      </c>
      <c r="T68" s="24">
        <f t="shared" si="25"/>
        <v>0</v>
      </c>
    </row>
    <row r="69" spans="1:20" ht="17.100000000000001" customHeight="1" x14ac:dyDescent="0.25">
      <c r="A69" s="43" t="s">
        <v>51</v>
      </c>
      <c r="B69" s="9">
        <v>26</v>
      </c>
      <c r="C69" s="9">
        <v>8</v>
      </c>
      <c r="D69" s="9">
        <v>7</v>
      </c>
      <c r="E69" s="9"/>
      <c r="F69" s="9">
        <v>1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37"/>
      <c r="T69" s="62"/>
    </row>
    <row r="70" spans="1:20" ht="17.100000000000001" customHeight="1" x14ac:dyDescent="0.25">
      <c r="A70" s="43" t="s">
        <v>52</v>
      </c>
      <c r="B70" s="9">
        <v>12</v>
      </c>
      <c r="C70" s="9">
        <v>16</v>
      </c>
      <c r="D70" s="9">
        <v>11</v>
      </c>
      <c r="E70" s="9">
        <v>13</v>
      </c>
      <c r="F70" s="9">
        <v>1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37"/>
      <c r="T70" s="62"/>
    </row>
    <row r="71" spans="1:20" s="25" customFormat="1" ht="17.100000000000001" customHeight="1" x14ac:dyDescent="0.25">
      <c r="A71" s="44" t="s">
        <v>39</v>
      </c>
      <c r="B71" s="23">
        <f>SUM(B72:B74)</f>
        <v>79</v>
      </c>
      <c r="C71" s="23">
        <f t="shared" ref="C71:T71" si="26">SUM(C72:C74)</f>
        <v>72</v>
      </c>
      <c r="D71" s="23">
        <f t="shared" si="26"/>
        <v>64</v>
      </c>
      <c r="E71" s="23">
        <f t="shared" si="26"/>
        <v>42</v>
      </c>
      <c r="F71" s="23">
        <f t="shared" si="26"/>
        <v>12</v>
      </c>
      <c r="G71" s="23">
        <f t="shared" si="26"/>
        <v>10</v>
      </c>
      <c r="H71" s="23">
        <f t="shared" si="26"/>
        <v>3</v>
      </c>
      <c r="I71" s="23">
        <f t="shared" si="26"/>
        <v>1</v>
      </c>
      <c r="J71" s="23">
        <f t="shared" si="26"/>
        <v>1</v>
      </c>
      <c r="K71" s="23">
        <f t="shared" si="26"/>
        <v>1</v>
      </c>
      <c r="L71" s="23">
        <f t="shared" si="26"/>
        <v>0</v>
      </c>
      <c r="M71" s="23">
        <f t="shared" si="26"/>
        <v>0</v>
      </c>
      <c r="N71" s="23">
        <f t="shared" si="26"/>
        <v>1</v>
      </c>
      <c r="O71" s="23">
        <f t="shared" si="26"/>
        <v>1</v>
      </c>
      <c r="P71" s="23">
        <f t="shared" si="26"/>
        <v>0</v>
      </c>
      <c r="Q71" s="23">
        <f t="shared" si="26"/>
        <v>0</v>
      </c>
      <c r="R71" s="23">
        <f t="shared" si="26"/>
        <v>29</v>
      </c>
      <c r="S71" s="23">
        <f t="shared" si="26"/>
        <v>48</v>
      </c>
      <c r="T71" s="24">
        <f t="shared" si="26"/>
        <v>43</v>
      </c>
    </row>
    <row r="72" spans="1:20" ht="17.100000000000001" customHeight="1" x14ac:dyDescent="0.25">
      <c r="A72" s="1" t="s">
        <v>53</v>
      </c>
      <c r="B72" s="9">
        <v>36</v>
      </c>
      <c r="C72" s="9">
        <v>38</v>
      </c>
      <c r="D72" s="9">
        <v>34</v>
      </c>
      <c r="E72" s="9">
        <v>17</v>
      </c>
      <c r="F72" s="9">
        <v>11</v>
      </c>
      <c r="G72" s="9">
        <v>10</v>
      </c>
      <c r="H72" s="9">
        <v>1</v>
      </c>
      <c r="I72" s="9">
        <v>1</v>
      </c>
      <c r="J72" s="9">
        <v>1</v>
      </c>
      <c r="K72" s="9">
        <v>1</v>
      </c>
      <c r="L72" s="9"/>
      <c r="M72" s="9"/>
      <c r="N72" s="9">
        <v>1</v>
      </c>
      <c r="O72" s="9">
        <v>1</v>
      </c>
      <c r="P72" s="9"/>
      <c r="Q72" s="9"/>
      <c r="R72" s="9"/>
      <c r="S72" s="37"/>
      <c r="T72" s="62"/>
    </row>
    <row r="73" spans="1:20" ht="17.100000000000001" customHeight="1" x14ac:dyDescent="0.25">
      <c r="A73" s="45" t="s">
        <v>52</v>
      </c>
      <c r="B73" s="9">
        <v>43</v>
      </c>
      <c r="C73" s="9">
        <v>34</v>
      </c>
      <c r="D73" s="9">
        <v>30</v>
      </c>
      <c r="E73" s="9">
        <v>25</v>
      </c>
      <c r="F73" s="9">
        <v>1</v>
      </c>
      <c r="G73" s="9"/>
      <c r="H73" s="9">
        <v>2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37"/>
      <c r="T73" s="62"/>
    </row>
    <row r="74" spans="1:20" ht="17.100000000000001" customHeight="1" x14ac:dyDescent="0.25">
      <c r="A74" s="1" t="s">
        <v>54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>
        <v>29</v>
      </c>
      <c r="S74" s="37">
        <v>48</v>
      </c>
      <c r="T74" s="62">
        <v>43</v>
      </c>
    </row>
    <row r="75" spans="1:20" ht="15" x14ac:dyDescent="0.25">
      <c r="A75" s="1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37"/>
      <c r="T75" s="62"/>
    </row>
    <row r="76" spans="1:20" s="15" customFormat="1" ht="17.100000000000001" customHeight="1" x14ac:dyDescent="0.25">
      <c r="A76" s="63" t="s">
        <v>55</v>
      </c>
      <c r="B76" s="64">
        <f t="shared" ref="B76:T76" si="27">B78+B81+B84+B87+B94+B96</f>
        <v>135</v>
      </c>
      <c r="C76" s="64">
        <f t="shared" si="27"/>
        <v>130</v>
      </c>
      <c r="D76" s="64">
        <f t="shared" si="27"/>
        <v>149</v>
      </c>
      <c r="E76" s="64">
        <f t="shared" si="27"/>
        <v>165</v>
      </c>
      <c r="F76" s="64">
        <f t="shared" si="27"/>
        <v>146</v>
      </c>
      <c r="G76" s="64">
        <f t="shared" si="27"/>
        <v>213</v>
      </c>
      <c r="H76" s="64">
        <f t="shared" si="27"/>
        <v>246</v>
      </c>
      <c r="I76" s="64">
        <f t="shared" si="27"/>
        <v>240</v>
      </c>
      <c r="J76" s="64">
        <f t="shared" si="27"/>
        <v>289</v>
      </c>
      <c r="K76" s="64">
        <f t="shared" si="27"/>
        <v>305</v>
      </c>
      <c r="L76" s="64">
        <f t="shared" si="27"/>
        <v>295</v>
      </c>
      <c r="M76" s="64">
        <f t="shared" si="27"/>
        <v>339</v>
      </c>
      <c r="N76" s="64">
        <f t="shared" si="27"/>
        <v>343</v>
      </c>
      <c r="O76" s="64">
        <f t="shared" si="27"/>
        <v>347</v>
      </c>
      <c r="P76" s="64">
        <f t="shared" si="27"/>
        <v>337</v>
      </c>
      <c r="Q76" s="64">
        <f t="shared" si="27"/>
        <v>290</v>
      </c>
      <c r="R76" s="64">
        <f t="shared" si="27"/>
        <v>297</v>
      </c>
      <c r="S76" s="64">
        <f t="shared" si="27"/>
        <v>301</v>
      </c>
      <c r="T76" s="65">
        <f t="shared" si="27"/>
        <v>242</v>
      </c>
    </row>
    <row r="77" spans="1:20" s="15" customFormat="1" ht="11.25" customHeight="1" x14ac:dyDescent="0.25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4"/>
      <c r="T77" s="55"/>
    </row>
    <row r="78" spans="1:20" s="25" customFormat="1" ht="17.100000000000001" customHeight="1" x14ac:dyDescent="0.25">
      <c r="A78" s="8" t="s">
        <v>20</v>
      </c>
      <c r="B78" s="23">
        <f>SUM(B79:B80)</f>
        <v>0</v>
      </c>
      <c r="C78" s="23">
        <f t="shared" ref="C78:T78" si="28">SUM(C79:C80)</f>
        <v>0</v>
      </c>
      <c r="D78" s="23">
        <f t="shared" si="28"/>
        <v>0</v>
      </c>
      <c r="E78" s="23">
        <f t="shared" si="28"/>
        <v>0</v>
      </c>
      <c r="F78" s="23">
        <f t="shared" si="28"/>
        <v>0</v>
      </c>
      <c r="G78" s="23">
        <f t="shared" si="28"/>
        <v>0</v>
      </c>
      <c r="H78" s="23">
        <f t="shared" si="28"/>
        <v>0</v>
      </c>
      <c r="I78" s="23">
        <f t="shared" si="28"/>
        <v>0</v>
      </c>
      <c r="J78" s="23">
        <f t="shared" si="28"/>
        <v>0</v>
      </c>
      <c r="K78" s="23">
        <f t="shared" si="28"/>
        <v>8</v>
      </c>
      <c r="L78" s="23">
        <f t="shared" si="28"/>
        <v>7</v>
      </c>
      <c r="M78" s="23">
        <f t="shared" si="28"/>
        <v>7</v>
      </c>
      <c r="N78" s="23">
        <f t="shared" si="28"/>
        <v>0</v>
      </c>
      <c r="O78" s="23">
        <f t="shared" si="28"/>
        <v>14</v>
      </c>
      <c r="P78" s="23">
        <f t="shared" si="28"/>
        <v>15</v>
      </c>
      <c r="Q78" s="23">
        <f t="shared" si="28"/>
        <v>0</v>
      </c>
      <c r="R78" s="23">
        <f t="shared" si="28"/>
        <v>0</v>
      </c>
      <c r="S78" s="23">
        <f t="shared" si="28"/>
        <v>17</v>
      </c>
      <c r="T78" s="24">
        <f t="shared" si="28"/>
        <v>0</v>
      </c>
    </row>
    <row r="79" spans="1:20" s="25" customFormat="1" ht="17.100000000000001" customHeight="1" x14ac:dyDescent="0.25">
      <c r="A79" s="28" t="s">
        <v>56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8</v>
      </c>
      <c r="L79" s="9">
        <v>7</v>
      </c>
      <c r="M79" s="9">
        <v>7</v>
      </c>
      <c r="N79" s="9">
        <v>0</v>
      </c>
      <c r="O79" s="9">
        <v>14</v>
      </c>
      <c r="P79" s="9">
        <v>15</v>
      </c>
      <c r="Q79" s="9"/>
      <c r="R79" s="9"/>
      <c r="S79" s="37"/>
      <c r="T79" s="39"/>
    </row>
    <row r="80" spans="1:20" s="25" customFormat="1" ht="17.100000000000001" customHeight="1" x14ac:dyDescent="0.25">
      <c r="A80" s="66" t="s">
        <v>57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37">
        <v>17</v>
      </c>
      <c r="T80" s="39"/>
    </row>
    <row r="81" spans="1:20" ht="17.100000000000001" customHeight="1" x14ac:dyDescent="0.25">
      <c r="A81" s="8" t="s">
        <v>25</v>
      </c>
      <c r="B81" s="9">
        <f>SUM(B82:B83)</f>
        <v>0</v>
      </c>
      <c r="C81" s="9">
        <f t="shared" ref="C81:T81" si="29">SUM(C82:C83)</f>
        <v>0</v>
      </c>
      <c r="D81" s="9">
        <f t="shared" si="29"/>
        <v>0</v>
      </c>
      <c r="E81" s="9">
        <f t="shared" si="29"/>
        <v>0</v>
      </c>
      <c r="F81" s="9">
        <f t="shared" si="29"/>
        <v>0</v>
      </c>
      <c r="G81" s="9">
        <f t="shared" si="29"/>
        <v>0</v>
      </c>
      <c r="H81" s="9">
        <f t="shared" si="29"/>
        <v>6</v>
      </c>
      <c r="I81" s="9">
        <f t="shared" si="29"/>
        <v>4</v>
      </c>
      <c r="J81" s="9">
        <f t="shared" si="29"/>
        <v>15</v>
      </c>
      <c r="K81" s="9">
        <f t="shared" si="29"/>
        <v>10</v>
      </c>
      <c r="L81" s="9">
        <f t="shared" si="29"/>
        <v>9</v>
      </c>
      <c r="M81" s="9">
        <f t="shared" si="29"/>
        <v>0</v>
      </c>
      <c r="N81" s="9">
        <f t="shared" si="29"/>
        <v>29</v>
      </c>
      <c r="O81" s="9">
        <f t="shared" si="29"/>
        <v>17</v>
      </c>
      <c r="P81" s="9">
        <f t="shared" si="29"/>
        <v>18</v>
      </c>
      <c r="Q81" s="9">
        <f t="shared" si="29"/>
        <v>0</v>
      </c>
      <c r="R81" s="9">
        <f t="shared" si="29"/>
        <v>18</v>
      </c>
      <c r="S81" s="9">
        <f t="shared" si="29"/>
        <v>16</v>
      </c>
      <c r="T81" s="10">
        <f t="shared" si="29"/>
        <v>0</v>
      </c>
    </row>
    <row r="82" spans="1:20" ht="17.100000000000001" customHeight="1" x14ac:dyDescent="0.25">
      <c r="A82" s="29" t="s">
        <v>58</v>
      </c>
      <c r="B82" s="9"/>
      <c r="C82" s="9"/>
      <c r="D82" s="9"/>
      <c r="E82" s="9"/>
      <c r="F82" s="9"/>
      <c r="G82" s="9"/>
      <c r="H82" s="9">
        <v>6</v>
      </c>
      <c r="I82" s="9">
        <v>4</v>
      </c>
      <c r="J82" s="9">
        <v>15</v>
      </c>
      <c r="K82" s="9">
        <v>10</v>
      </c>
      <c r="L82" s="9">
        <v>9</v>
      </c>
      <c r="M82" s="9"/>
      <c r="N82" s="9">
        <v>29</v>
      </c>
      <c r="O82" s="9">
        <v>17</v>
      </c>
      <c r="P82" s="9">
        <v>7</v>
      </c>
      <c r="Q82" s="9"/>
      <c r="R82" s="40">
        <v>1</v>
      </c>
      <c r="S82" s="37"/>
      <c r="T82" s="39"/>
    </row>
    <row r="83" spans="1:20" ht="17.100000000000001" customHeight="1" x14ac:dyDescent="0.25">
      <c r="A83" s="67" t="s">
        <v>59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>
        <v>11</v>
      </c>
      <c r="Q83" s="9"/>
      <c r="R83" s="40">
        <v>17</v>
      </c>
      <c r="S83" s="37">
        <v>16</v>
      </c>
      <c r="T83" s="39"/>
    </row>
    <row r="84" spans="1:20" s="25" customFormat="1" ht="17.100000000000001" customHeight="1" x14ac:dyDescent="0.25">
      <c r="A84" s="30" t="s">
        <v>26</v>
      </c>
      <c r="B84" s="23">
        <f t="shared" ref="B84:T84" si="30">SUM(B85:B86)</f>
        <v>28</v>
      </c>
      <c r="C84" s="23">
        <f t="shared" si="30"/>
        <v>24</v>
      </c>
      <c r="D84" s="23">
        <f t="shared" si="30"/>
        <v>35</v>
      </c>
      <c r="E84" s="23">
        <f t="shared" si="30"/>
        <v>66</v>
      </c>
      <c r="F84" s="23">
        <f t="shared" si="30"/>
        <v>66</v>
      </c>
      <c r="G84" s="23">
        <f t="shared" si="30"/>
        <v>100</v>
      </c>
      <c r="H84" s="23">
        <f t="shared" si="30"/>
        <v>129</v>
      </c>
      <c r="I84" s="23">
        <f t="shared" si="30"/>
        <v>135</v>
      </c>
      <c r="J84" s="23">
        <f t="shared" si="30"/>
        <v>145</v>
      </c>
      <c r="K84" s="23">
        <f t="shared" si="30"/>
        <v>162</v>
      </c>
      <c r="L84" s="23">
        <f t="shared" si="30"/>
        <v>144</v>
      </c>
      <c r="M84" s="23">
        <f t="shared" si="30"/>
        <v>168</v>
      </c>
      <c r="N84" s="23">
        <f t="shared" si="30"/>
        <v>146</v>
      </c>
      <c r="O84" s="23">
        <f t="shared" si="30"/>
        <v>132</v>
      </c>
      <c r="P84" s="23">
        <f t="shared" si="30"/>
        <v>140</v>
      </c>
      <c r="Q84" s="23">
        <f t="shared" si="30"/>
        <v>119</v>
      </c>
      <c r="R84" s="23">
        <f t="shared" si="30"/>
        <v>99</v>
      </c>
      <c r="S84" s="23">
        <f t="shared" si="30"/>
        <v>101</v>
      </c>
      <c r="T84" s="24">
        <f t="shared" si="30"/>
        <v>88</v>
      </c>
    </row>
    <row r="85" spans="1:20" ht="17.100000000000001" customHeight="1" x14ac:dyDescent="0.25">
      <c r="A85" s="28" t="s">
        <v>60</v>
      </c>
      <c r="B85" s="9">
        <v>20</v>
      </c>
      <c r="C85" s="9">
        <v>16</v>
      </c>
      <c r="D85" s="9">
        <v>27</v>
      </c>
      <c r="E85" s="9">
        <v>52</v>
      </c>
      <c r="F85" s="9">
        <v>55</v>
      </c>
      <c r="G85" s="9">
        <v>90</v>
      </c>
      <c r="H85" s="9">
        <v>120</v>
      </c>
      <c r="I85" s="9">
        <v>123</v>
      </c>
      <c r="J85" s="9">
        <v>135</v>
      </c>
      <c r="K85" s="9">
        <v>151</v>
      </c>
      <c r="L85" s="9">
        <v>137</v>
      </c>
      <c r="M85" s="9">
        <v>168</v>
      </c>
      <c r="N85" s="9">
        <v>146</v>
      </c>
      <c r="O85" s="9">
        <v>132</v>
      </c>
      <c r="P85" s="9">
        <v>140</v>
      </c>
      <c r="Q85" s="40">
        <v>119</v>
      </c>
      <c r="R85" s="40">
        <v>99</v>
      </c>
      <c r="S85" s="40">
        <v>101</v>
      </c>
      <c r="T85" s="62">
        <v>88</v>
      </c>
    </row>
    <row r="86" spans="1:20" ht="17.100000000000001" customHeight="1" x14ac:dyDescent="0.25">
      <c r="A86" s="28" t="s">
        <v>61</v>
      </c>
      <c r="B86" s="9">
        <v>8</v>
      </c>
      <c r="C86" s="9">
        <v>8</v>
      </c>
      <c r="D86" s="9">
        <v>8</v>
      </c>
      <c r="E86" s="9">
        <v>14</v>
      </c>
      <c r="F86" s="9">
        <v>11</v>
      </c>
      <c r="G86" s="9">
        <v>10</v>
      </c>
      <c r="H86" s="9">
        <v>9</v>
      </c>
      <c r="I86" s="9">
        <v>12</v>
      </c>
      <c r="J86" s="9">
        <v>10</v>
      </c>
      <c r="K86" s="9">
        <v>11</v>
      </c>
      <c r="L86" s="9">
        <v>7</v>
      </c>
      <c r="M86" s="9"/>
      <c r="N86" s="9"/>
      <c r="O86" s="9"/>
      <c r="P86" s="9"/>
      <c r="Q86" s="9"/>
      <c r="R86" s="9"/>
      <c r="S86" s="37"/>
      <c r="T86" s="62"/>
    </row>
    <row r="87" spans="1:20" s="25" customFormat="1" ht="17.100000000000001" customHeight="1" x14ac:dyDescent="0.25">
      <c r="A87" s="30" t="s">
        <v>46</v>
      </c>
      <c r="B87" s="23">
        <f t="shared" ref="B87:T87" si="31">SUM(B88:B93)</f>
        <v>28</v>
      </c>
      <c r="C87" s="23">
        <f t="shared" si="31"/>
        <v>53</v>
      </c>
      <c r="D87" s="23">
        <f t="shared" si="31"/>
        <v>95</v>
      </c>
      <c r="E87" s="23">
        <f t="shared" si="31"/>
        <v>94</v>
      </c>
      <c r="F87" s="23">
        <f t="shared" si="31"/>
        <v>80</v>
      </c>
      <c r="G87" s="23">
        <f t="shared" si="31"/>
        <v>113</v>
      </c>
      <c r="H87" s="23">
        <f t="shared" si="31"/>
        <v>110</v>
      </c>
      <c r="I87" s="23">
        <f t="shared" si="31"/>
        <v>99</v>
      </c>
      <c r="J87" s="23">
        <f t="shared" si="31"/>
        <v>128</v>
      </c>
      <c r="K87" s="23">
        <f t="shared" si="31"/>
        <v>124</v>
      </c>
      <c r="L87" s="23">
        <f t="shared" si="31"/>
        <v>135</v>
      </c>
      <c r="M87" s="23">
        <f t="shared" si="31"/>
        <v>164</v>
      </c>
      <c r="N87" s="23">
        <f t="shared" si="31"/>
        <v>168</v>
      </c>
      <c r="O87" s="23">
        <f t="shared" si="31"/>
        <v>184</v>
      </c>
      <c r="P87" s="23">
        <f t="shared" si="31"/>
        <v>164</v>
      </c>
      <c r="Q87" s="23">
        <f t="shared" si="31"/>
        <v>171</v>
      </c>
      <c r="R87" s="23">
        <f t="shared" si="31"/>
        <v>180</v>
      </c>
      <c r="S87" s="23">
        <f t="shared" si="31"/>
        <v>167</v>
      </c>
      <c r="T87" s="24">
        <f t="shared" si="31"/>
        <v>154</v>
      </c>
    </row>
    <row r="88" spans="1:20" ht="17.100000000000001" customHeight="1" x14ac:dyDescent="0.25">
      <c r="A88" s="30" t="s">
        <v>62</v>
      </c>
      <c r="B88" s="9"/>
      <c r="C88" s="9"/>
      <c r="D88" s="9">
        <v>30</v>
      </c>
      <c r="E88" s="9">
        <v>25</v>
      </c>
      <c r="F88" s="9">
        <v>5</v>
      </c>
      <c r="G88" s="9">
        <v>10</v>
      </c>
      <c r="H88" s="9">
        <v>11</v>
      </c>
      <c r="I88" s="9">
        <v>5</v>
      </c>
      <c r="J88" s="9">
        <v>1</v>
      </c>
      <c r="K88" s="9"/>
      <c r="L88" s="9"/>
      <c r="M88" s="9"/>
      <c r="N88" s="9"/>
      <c r="O88" s="9"/>
      <c r="P88" s="9"/>
      <c r="Q88" s="9"/>
      <c r="R88" s="9"/>
      <c r="S88" s="40"/>
      <c r="T88" s="62"/>
    </row>
    <row r="89" spans="1:20" ht="17.100000000000001" customHeight="1" x14ac:dyDescent="0.25">
      <c r="A89" s="28" t="s">
        <v>63</v>
      </c>
      <c r="B89" s="9"/>
      <c r="C89" s="9"/>
      <c r="D89" s="9"/>
      <c r="E89" s="9"/>
      <c r="F89" s="9">
        <v>1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40"/>
      <c r="T89" s="62"/>
    </row>
    <row r="90" spans="1:20" ht="17.100000000000001" customHeight="1" x14ac:dyDescent="0.25">
      <c r="A90" s="28" t="s">
        <v>64</v>
      </c>
      <c r="B90" s="9"/>
      <c r="C90" s="9"/>
      <c r="D90" s="9"/>
      <c r="E90" s="9"/>
      <c r="F90" s="9"/>
      <c r="G90" s="9"/>
      <c r="H90" s="9"/>
      <c r="I90" s="9"/>
      <c r="J90" s="9">
        <v>20</v>
      </c>
      <c r="K90" s="9">
        <v>30</v>
      </c>
      <c r="L90" s="9">
        <v>63</v>
      </c>
      <c r="M90" s="9">
        <v>96</v>
      </c>
      <c r="N90" s="9">
        <v>115</v>
      </c>
      <c r="O90" s="9">
        <v>142</v>
      </c>
      <c r="P90" s="9">
        <v>131</v>
      </c>
      <c r="Q90" s="40">
        <v>128</v>
      </c>
      <c r="R90" s="40">
        <v>124</v>
      </c>
      <c r="S90" s="40">
        <v>113</v>
      </c>
      <c r="T90" s="62">
        <v>97</v>
      </c>
    </row>
    <row r="91" spans="1:20" ht="17.100000000000001" customHeight="1" x14ac:dyDescent="0.25">
      <c r="A91" s="1" t="s">
        <v>65</v>
      </c>
      <c r="B91" s="9">
        <v>12</v>
      </c>
      <c r="C91" s="9">
        <v>40</v>
      </c>
      <c r="D91" s="9">
        <v>48</v>
      </c>
      <c r="E91" s="9">
        <v>47</v>
      </c>
      <c r="F91" s="9">
        <v>67</v>
      </c>
      <c r="G91" s="9">
        <v>98</v>
      </c>
      <c r="H91" s="9">
        <v>99</v>
      </c>
      <c r="I91" s="9">
        <v>94</v>
      </c>
      <c r="J91" s="9">
        <v>107</v>
      </c>
      <c r="K91" s="9">
        <v>94</v>
      </c>
      <c r="L91" s="9">
        <v>72</v>
      </c>
      <c r="M91" s="9">
        <v>57</v>
      </c>
      <c r="N91" s="9">
        <v>36</v>
      </c>
      <c r="O91" s="9">
        <v>20</v>
      </c>
      <c r="P91" s="9">
        <v>5</v>
      </c>
      <c r="Q91" s="40">
        <v>2</v>
      </c>
      <c r="R91" s="40">
        <v>5</v>
      </c>
      <c r="S91" s="40">
        <v>5</v>
      </c>
      <c r="T91" s="62">
        <v>2</v>
      </c>
    </row>
    <row r="92" spans="1:20" ht="17.100000000000001" customHeight="1" x14ac:dyDescent="0.25">
      <c r="A92" s="1" t="s">
        <v>66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>
        <v>11</v>
      </c>
      <c r="N92" s="9">
        <v>17</v>
      </c>
      <c r="O92" s="9">
        <v>22</v>
      </c>
      <c r="P92" s="9">
        <v>28</v>
      </c>
      <c r="Q92" s="40">
        <v>41</v>
      </c>
      <c r="R92" s="40">
        <v>51</v>
      </c>
      <c r="S92" s="40">
        <v>49</v>
      </c>
      <c r="T92" s="62">
        <v>55</v>
      </c>
    </row>
    <row r="93" spans="1:20" ht="17.100000000000001" customHeight="1" x14ac:dyDescent="0.25">
      <c r="A93" s="1" t="s">
        <v>67</v>
      </c>
      <c r="B93" s="9">
        <v>16</v>
      </c>
      <c r="C93" s="9">
        <v>13</v>
      </c>
      <c r="D93" s="9">
        <v>17</v>
      </c>
      <c r="E93" s="9">
        <v>22</v>
      </c>
      <c r="F93" s="9">
        <v>7</v>
      </c>
      <c r="G93" s="9">
        <v>5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40"/>
      <c r="T93" s="62"/>
    </row>
    <row r="94" spans="1:20" ht="17.100000000000001" customHeight="1" x14ac:dyDescent="0.25">
      <c r="A94" s="30" t="s">
        <v>50</v>
      </c>
      <c r="B94" s="23">
        <f>B95</f>
        <v>22</v>
      </c>
      <c r="C94" s="23">
        <f t="shared" ref="C94:T94" si="32">C95</f>
        <v>24</v>
      </c>
      <c r="D94" s="23">
        <f t="shared" si="32"/>
        <v>11</v>
      </c>
      <c r="E94" s="23">
        <f t="shared" si="32"/>
        <v>5</v>
      </c>
      <c r="F94" s="23">
        <f t="shared" si="32"/>
        <v>0</v>
      </c>
      <c r="G94" s="23">
        <f t="shared" si="32"/>
        <v>0</v>
      </c>
      <c r="H94" s="23">
        <f t="shared" si="32"/>
        <v>0</v>
      </c>
      <c r="I94" s="23">
        <f t="shared" si="32"/>
        <v>0</v>
      </c>
      <c r="J94" s="23">
        <f t="shared" si="32"/>
        <v>0</v>
      </c>
      <c r="K94" s="23">
        <f t="shared" si="32"/>
        <v>1</v>
      </c>
      <c r="L94" s="23">
        <f t="shared" si="32"/>
        <v>0</v>
      </c>
      <c r="M94" s="23">
        <f t="shared" si="32"/>
        <v>0</v>
      </c>
      <c r="N94" s="23">
        <f t="shared" si="32"/>
        <v>0</v>
      </c>
      <c r="O94" s="23">
        <f t="shared" si="32"/>
        <v>0</v>
      </c>
      <c r="P94" s="23">
        <f t="shared" si="32"/>
        <v>0</v>
      </c>
      <c r="Q94" s="23">
        <f t="shared" si="32"/>
        <v>0</v>
      </c>
      <c r="R94" s="23">
        <f t="shared" si="32"/>
        <v>0</v>
      </c>
      <c r="S94" s="23">
        <f t="shared" si="32"/>
        <v>0</v>
      </c>
      <c r="T94" s="24">
        <f t="shared" si="32"/>
        <v>0</v>
      </c>
    </row>
    <row r="95" spans="1:20" s="25" customFormat="1" ht="17.100000000000001" customHeight="1" x14ac:dyDescent="0.25">
      <c r="A95" s="31" t="s">
        <v>68</v>
      </c>
      <c r="B95" s="9">
        <v>22</v>
      </c>
      <c r="C95" s="9">
        <v>24</v>
      </c>
      <c r="D95" s="9">
        <v>11</v>
      </c>
      <c r="E95" s="9">
        <v>5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1</v>
      </c>
      <c r="L95" s="9">
        <v>0</v>
      </c>
      <c r="M95" s="9">
        <v>0</v>
      </c>
      <c r="N95" s="9">
        <v>0</v>
      </c>
      <c r="O95" s="9">
        <v>0</v>
      </c>
      <c r="P95" s="9"/>
      <c r="Q95" s="9"/>
      <c r="R95" s="9"/>
      <c r="S95" s="40"/>
      <c r="T95" s="62"/>
    </row>
    <row r="96" spans="1:20" s="25" customFormat="1" ht="17.100000000000001" customHeight="1" x14ac:dyDescent="0.25">
      <c r="A96" s="44" t="s">
        <v>39</v>
      </c>
      <c r="B96" s="23">
        <f>B97</f>
        <v>57</v>
      </c>
      <c r="C96" s="23">
        <f t="shared" ref="C96:T96" si="33">C97</f>
        <v>29</v>
      </c>
      <c r="D96" s="23">
        <f t="shared" si="33"/>
        <v>8</v>
      </c>
      <c r="E96" s="23">
        <f t="shared" si="33"/>
        <v>0</v>
      </c>
      <c r="F96" s="23">
        <f t="shared" si="33"/>
        <v>0</v>
      </c>
      <c r="G96" s="23">
        <f t="shared" si="33"/>
        <v>0</v>
      </c>
      <c r="H96" s="23">
        <f t="shared" si="33"/>
        <v>1</v>
      </c>
      <c r="I96" s="23">
        <f t="shared" si="33"/>
        <v>2</v>
      </c>
      <c r="J96" s="23">
        <f t="shared" si="33"/>
        <v>1</v>
      </c>
      <c r="K96" s="23">
        <f t="shared" si="33"/>
        <v>0</v>
      </c>
      <c r="L96" s="23">
        <f t="shared" si="33"/>
        <v>0</v>
      </c>
      <c r="M96" s="23">
        <f t="shared" si="33"/>
        <v>0</v>
      </c>
      <c r="N96" s="23">
        <f t="shared" si="33"/>
        <v>0</v>
      </c>
      <c r="O96" s="23">
        <f t="shared" si="33"/>
        <v>0</v>
      </c>
      <c r="P96" s="23">
        <f t="shared" si="33"/>
        <v>0</v>
      </c>
      <c r="Q96" s="23">
        <f t="shared" si="33"/>
        <v>0</v>
      </c>
      <c r="R96" s="23">
        <f t="shared" si="33"/>
        <v>0</v>
      </c>
      <c r="S96" s="23">
        <f t="shared" si="33"/>
        <v>0</v>
      </c>
      <c r="T96" s="24">
        <f t="shared" si="33"/>
        <v>0</v>
      </c>
    </row>
    <row r="97" spans="1:20" s="25" customFormat="1" ht="17.100000000000001" customHeight="1" x14ac:dyDescent="0.25">
      <c r="A97" s="29" t="s">
        <v>69</v>
      </c>
      <c r="B97" s="9">
        <v>57</v>
      </c>
      <c r="C97" s="9">
        <v>29</v>
      </c>
      <c r="D97" s="9">
        <v>8</v>
      </c>
      <c r="E97" s="9">
        <v>0</v>
      </c>
      <c r="F97" s="9">
        <v>0</v>
      </c>
      <c r="G97" s="9">
        <v>0</v>
      </c>
      <c r="H97" s="9">
        <v>1</v>
      </c>
      <c r="I97" s="9">
        <v>2</v>
      </c>
      <c r="J97" s="9">
        <v>1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40"/>
      <c r="T97" s="62"/>
    </row>
    <row r="98" spans="1:20" s="25" customFormat="1" ht="17.100000000000001" customHeight="1" x14ac:dyDescent="0.25">
      <c r="A98" s="29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8"/>
      <c r="T98" s="48"/>
    </row>
    <row r="99" spans="1:20" ht="17.100000000000001" customHeight="1" x14ac:dyDescent="0.25">
      <c r="A99" s="85" t="s">
        <v>3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</row>
    <row r="100" spans="1:20" ht="17.100000000000001" customHeight="1" x14ac:dyDescent="0.25">
      <c r="A100" s="85" t="s">
        <v>70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</row>
    <row r="101" spans="1:20" ht="6.75" customHeight="1" x14ac:dyDescent="0.25">
      <c r="A101" s="1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T101" s="48"/>
    </row>
    <row r="102" spans="1:20" s="7" customFormat="1" ht="17.100000000000001" customHeight="1" x14ac:dyDescent="0.25">
      <c r="A102" s="84" t="s">
        <v>5</v>
      </c>
      <c r="B102" s="4">
        <v>2005</v>
      </c>
      <c r="C102" s="4">
        <v>2006</v>
      </c>
      <c r="D102" s="4">
        <v>2007</v>
      </c>
      <c r="E102" s="5">
        <v>2008</v>
      </c>
      <c r="F102" s="4">
        <v>2009</v>
      </c>
      <c r="G102" s="5">
        <v>2010</v>
      </c>
      <c r="H102" s="4">
        <v>2011</v>
      </c>
      <c r="I102" s="4">
        <v>2012</v>
      </c>
      <c r="J102" s="4">
        <v>2013</v>
      </c>
      <c r="K102" s="4">
        <v>2014</v>
      </c>
      <c r="L102" s="4">
        <v>2015</v>
      </c>
      <c r="M102" s="5">
        <v>2016</v>
      </c>
      <c r="N102" s="4">
        <v>2017</v>
      </c>
      <c r="O102" s="4">
        <v>2018</v>
      </c>
      <c r="P102" s="4">
        <v>2019</v>
      </c>
      <c r="Q102" s="4">
        <v>2020</v>
      </c>
      <c r="R102" s="4">
        <v>2021</v>
      </c>
      <c r="S102" s="4">
        <v>2022</v>
      </c>
      <c r="T102" s="6">
        <v>2023</v>
      </c>
    </row>
    <row r="103" spans="1:20" s="25" customFormat="1" ht="15" x14ac:dyDescent="0.25">
      <c r="A103" s="2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40"/>
      <c r="T103" s="62"/>
    </row>
    <row r="104" spans="1:20" s="15" customFormat="1" ht="17.100000000000001" customHeight="1" x14ac:dyDescent="0.25">
      <c r="A104" s="68" t="s">
        <v>71</v>
      </c>
      <c r="B104" s="69">
        <f>B111+B108+B121+B106+B119+B116</f>
        <v>41</v>
      </c>
      <c r="C104" s="69">
        <f t="shared" ref="C104:S104" si="34">C111+C108+C121+C106+C119+C116</f>
        <v>44</v>
      </c>
      <c r="D104" s="69">
        <f t="shared" si="34"/>
        <v>37</v>
      </c>
      <c r="E104" s="69">
        <f t="shared" si="34"/>
        <v>38</v>
      </c>
      <c r="F104" s="69">
        <f t="shared" si="34"/>
        <v>60</v>
      </c>
      <c r="G104" s="69">
        <f t="shared" si="34"/>
        <v>39</v>
      </c>
      <c r="H104" s="69">
        <f t="shared" si="34"/>
        <v>32</v>
      </c>
      <c r="I104" s="69">
        <f t="shared" si="34"/>
        <v>58</v>
      </c>
      <c r="J104" s="69">
        <f t="shared" si="34"/>
        <v>78</v>
      </c>
      <c r="K104" s="69">
        <f t="shared" si="34"/>
        <v>84</v>
      </c>
      <c r="L104" s="69">
        <f t="shared" si="34"/>
        <v>107</v>
      </c>
      <c r="M104" s="69">
        <f t="shared" si="34"/>
        <v>127</v>
      </c>
      <c r="N104" s="69">
        <f t="shared" si="34"/>
        <v>120</v>
      </c>
      <c r="O104" s="69">
        <f t="shared" si="34"/>
        <v>107</v>
      </c>
      <c r="P104" s="69">
        <f t="shared" si="34"/>
        <v>87</v>
      </c>
      <c r="Q104" s="69">
        <f t="shared" si="34"/>
        <v>84</v>
      </c>
      <c r="R104" s="69">
        <f t="shared" si="34"/>
        <v>85</v>
      </c>
      <c r="S104" s="69">
        <f t="shared" si="34"/>
        <v>86</v>
      </c>
      <c r="T104" s="70">
        <f>T111+T108+T121+T106+T119+T116</f>
        <v>80</v>
      </c>
    </row>
    <row r="105" spans="1:20" s="15" customFormat="1" ht="6.75" customHeight="1" x14ac:dyDescent="0.25">
      <c r="A105" s="52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4"/>
      <c r="T105" s="55"/>
    </row>
    <row r="106" spans="1:20" s="15" customFormat="1" ht="17.100000000000001" customHeight="1" x14ac:dyDescent="0.25">
      <c r="A106" s="8" t="s">
        <v>20</v>
      </c>
      <c r="B106" s="23">
        <f>B107</f>
        <v>0</v>
      </c>
      <c r="C106" s="23">
        <f t="shared" ref="C106:T106" si="35">C107</f>
        <v>0</v>
      </c>
      <c r="D106" s="23">
        <f t="shared" si="35"/>
        <v>0</v>
      </c>
      <c r="E106" s="23">
        <f t="shared" si="35"/>
        <v>0</v>
      </c>
      <c r="F106" s="23">
        <f t="shared" si="35"/>
        <v>0</v>
      </c>
      <c r="G106" s="23">
        <f t="shared" si="35"/>
        <v>0</v>
      </c>
      <c r="H106" s="23">
        <f t="shared" si="35"/>
        <v>0</v>
      </c>
      <c r="I106" s="23">
        <f t="shared" si="35"/>
        <v>0</v>
      </c>
      <c r="J106" s="23">
        <f t="shared" si="35"/>
        <v>1</v>
      </c>
      <c r="K106" s="23">
        <f t="shared" si="35"/>
        <v>1</v>
      </c>
      <c r="L106" s="23">
        <f t="shared" si="35"/>
        <v>0</v>
      </c>
      <c r="M106" s="23">
        <f t="shared" si="35"/>
        <v>0</v>
      </c>
      <c r="N106" s="23">
        <f t="shared" si="35"/>
        <v>0</v>
      </c>
      <c r="O106" s="23">
        <f t="shared" si="35"/>
        <v>0</v>
      </c>
      <c r="P106" s="23">
        <f t="shared" si="35"/>
        <v>0</v>
      </c>
      <c r="Q106" s="23">
        <f t="shared" si="35"/>
        <v>0</v>
      </c>
      <c r="R106" s="23">
        <f t="shared" si="35"/>
        <v>0</v>
      </c>
      <c r="S106" s="23">
        <f t="shared" si="35"/>
        <v>0</v>
      </c>
      <c r="T106" s="24">
        <f t="shared" si="35"/>
        <v>0</v>
      </c>
    </row>
    <row r="107" spans="1:20" ht="17.100000000000001" customHeight="1" x14ac:dyDescent="0.25">
      <c r="A107" s="28" t="s">
        <v>72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1</v>
      </c>
      <c r="K107" s="9">
        <v>1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37"/>
      <c r="T107" s="39"/>
    </row>
    <row r="108" spans="1:20" ht="17.100000000000001" customHeight="1" x14ac:dyDescent="0.25">
      <c r="A108" s="30" t="s">
        <v>25</v>
      </c>
      <c r="B108" s="9">
        <f>SUM(B109:B110)</f>
        <v>0</v>
      </c>
      <c r="C108" s="9">
        <f t="shared" ref="C108:T108" si="36">SUM(C109:C110)</f>
        <v>0</v>
      </c>
      <c r="D108" s="9">
        <f t="shared" si="36"/>
        <v>0</v>
      </c>
      <c r="E108" s="9">
        <f t="shared" si="36"/>
        <v>0</v>
      </c>
      <c r="F108" s="9">
        <f t="shared" si="36"/>
        <v>2</v>
      </c>
      <c r="G108" s="9">
        <f t="shared" si="36"/>
        <v>0</v>
      </c>
      <c r="H108" s="9">
        <f t="shared" si="36"/>
        <v>0</v>
      </c>
      <c r="I108" s="9">
        <f t="shared" si="36"/>
        <v>0</v>
      </c>
      <c r="J108" s="9">
        <f t="shared" si="36"/>
        <v>0</v>
      </c>
      <c r="K108" s="9">
        <f t="shared" si="36"/>
        <v>0</v>
      </c>
      <c r="L108" s="9">
        <f t="shared" si="36"/>
        <v>0</v>
      </c>
      <c r="M108" s="9">
        <f t="shared" si="36"/>
        <v>0</v>
      </c>
      <c r="N108" s="9">
        <f t="shared" si="36"/>
        <v>0</v>
      </c>
      <c r="O108" s="9">
        <f t="shared" si="36"/>
        <v>0</v>
      </c>
      <c r="P108" s="9">
        <f t="shared" si="36"/>
        <v>0</v>
      </c>
      <c r="Q108" s="9">
        <f t="shared" si="36"/>
        <v>0</v>
      </c>
      <c r="R108" s="9">
        <f t="shared" si="36"/>
        <v>0</v>
      </c>
      <c r="S108" s="9">
        <f t="shared" si="36"/>
        <v>0</v>
      </c>
      <c r="T108" s="10">
        <f t="shared" si="36"/>
        <v>0</v>
      </c>
    </row>
    <row r="109" spans="1:20" ht="17.100000000000001" customHeight="1" x14ac:dyDescent="0.25">
      <c r="A109" s="28" t="s">
        <v>72</v>
      </c>
      <c r="B109" s="9"/>
      <c r="C109" s="9"/>
      <c r="D109" s="9"/>
      <c r="E109" s="9"/>
      <c r="F109" s="9">
        <v>1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37"/>
      <c r="T109" s="39"/>
    </row>
    <row r="110" spans="1:20" ht="17.100000000000001" customHeight="1" x14ac:dyDescent="0.25">
      <c r="A110" s="28" t="s">
        <v>73</v>
      </c>
      <c r="B110" s="9"/>
      <c r="C110" s="9"/>
      <c r="D110" s="9"/>
      <c r="E110" s="9"/>
      <c r="F110" s="9">
        <v>1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37"/>
      <c r="T110" s="39"/>
    </row>
    <row r="111" spans="1:20" s="25" customFormat="1" ht="17.100000000000001" customHeight="1" x14ac:dyDescent="0.25">
      <c r="A111" s="8" t="s">
        <v>26</v>
      </c>
      <c r="B111" s="23">
        <f>SUM(B112:B115)</f>
        <v>1</v>
      </c>
      <c r="C111" s="23">
        <f t="shared" ref="C111:T111" si="37">SUM(C112:C115)</f>
        <v>0</v>
      </c>
      <c r="D111" s="23">
        <f t="shared" si="37"/>
        <v>0</v>
      </c>
      <c r="E111" s="23">
        <f t="shared" si="37"/>
        <v>0</v>
      </c>
      <c r="F111" s="23">
        <f t="shared" si="37"/>
        <v>0</v>
      </c>
      <c r="G111" s="23">
        <f t="shared" si="37"/>
        <v>0</v>
      </c>
      <c r="H111" s="23">
        <f t="shared" si="37"/>
        <v>4</v>
      </c>
      <c r="I111" s="23">
        <f t="shared" si="37"/>
        <v>17</v>
      </c>
      <c r="J111" s="23">
        <f t="shared" si="37"/>
        <v>26</v>
      </c>
      <c r="K111" s="23">
        <f t="shared" si="37"/>
        <v>38</v>
      </c>
      <c r="L111" s="23">
        <f t="shared" si="37"/>
        <v>67</v>
      </c>
      <c r="M111" s="23">
        <f t="shared" si="37"/>
        <v>89</v>
      </c>
      <c r="N111" s="23">
        <f t="shared" si="37"/>
        <v>81</v>
      </c>
      <c r="O111" s="23">
        <f t="shared" si="37"/>
        <v>67</v>
      </c>
      <c r="P111" s="23">
        <f t="shared" si="37"/>
        <v>52</v>
      </c>
      <c r="Q111" s="23">
        <f t="shared" si="37"/>
        <v>39</v>
      </c>
      <c r="R111" s="23">
        <f t="shared" si="37"/>
        <v>48</v>
      </c>
      <c r="S111" s="23">
        <f t="shared" si="37"/>
        <v>44</v>
      </c>
      <c r="T111" s="24">
        <f t="shared" si="37"/>
        <v>30</v>
      </c>
    </row>
    <row r="112" spans="1:20" ht="17.100000000000001" customHeight="1" x14ac:dyDescent="0.25">
      <c r="A112" s="28" t="s">
        <v>74</v>
      </c>
      <c r="B112" s="9"/>
      <c r="C112" s="9"/>
      <c r="D112" s="9"/>
      <c r="E112" s="9"/>
      <c r="F112" s="9"/>
      <c r="G112" s="9"/>
      <c r="H112" s="9">
        <v>1</v>
      </c>
      <c r="I112" s="9">
        <v>7</v>
      </c>
      <c r="J112" s="9">
        <v>10</v>
      </c>
      <c r="K112" s="9">
        <v>6</v>
      </c>
      <c r="L112" s="9">
        <v>18</v>
      </c>
      <c r="M112" s="9">
        <v>26</v>
      </c>
      <c r="N112" s="9">
        <v>23</v>
      </c>
      <c r="O112" s="9">
        <v>22</v>
      </c>
      <c r="P112" s="9">
        <v>14</v>
      </c>
      <c r="Q112" s="40">
        <v>12</v>
      </c>
      <c r="R112" s="40">
        <v>12</v>
      </c>
      <c r="S112" s="37">
        <v>11</v>
      </c>
      <c r="T112" s="62">
        <v>7</v>
      </c>
    </row>
    <row r="113" spans="1:20" ht="17.100000000000001" customHeight="1" x14ac:dyDescent="0.25">
      <c r="A113" s="1" t="s">
        <v>75</v>
      </c>
      <c r="B113" s="9"/>
      <c r="C113" s="9"/>
      <c r="D113" s="9"/>
      <c r="E113" s="9"/>
      <c r="F113" s="9"/>
      <c r="G113" s="9"/>
      <c r="H113" s="9"/>
      <c r="I113" s="9">
        <v>4</v>
      </c>
      <c r="J113" s="9">
        <v>8</v>
      </c>
      <c r="K113" s="9">
        <v>12</v>
      </c>
      <c r="L113" s="9">
        <v>21</v>
      </c>
      <c r="M113" s="9">
        <v>34</v>
      </c>
      <c r="N113" s="9">
        <v>31</v>
      </c>
      <c r="O113" s="9">
        <v>25</v>
      </c>
      <c r="P113" s="9">
        <v>15</v>
      </c>
      <c r="Q113" s="40">
        <v>9</v>
      </c>
      <c r="R113" s="40">
        <v>12</v>
      </c>
      <c r="S113" s="37">
        <v>12</v>
      </c>
      <c r="T113" s="62">
        <v>4</v>
      </c>
    </row>
    <row r="114" spans="1:20" ht="17.100000000000001" customHeight="1" x14ac:dyDescent="0.25">
      <c r="A114" s="28" t="s">
        <v>76</v>
      </c>
      <c r="B114" s="9">
        <v>1</v>
      </c>
      <c r="C114" s="9"/>
      <c r="D114" s="9"/>
      <c r="E114" s="9"/>
      <c r="F114" s="9"/>
      <c r="G114" s="9"/>
      <c r="H114" s="9"/>
      <c r="I114" s="9"/>
      <c r="J114" s="9">
        <v>2</v>
      </c>
      <c r="K114" s="9">
        <v>7</v>
      </c>
      <c r="L114" s="9">
        <v>11</v>
      </c>
      <c r="M114" s="9">
        <v>13</v>
      </c>
      <c r="N114" s="9">
        <v>13</v>
      </c>
      <c r="O114" s="9">
        <v>8</v>
      </c>
      <c r="P114" s="9">
        <v>14</v>
      </c>
      <c r="Q114" s="40">
        <v>11</v>
      </c>
      <c r="R114" s="40">
        <v>14</v>
      </c>
      <c r="S114" s="37">
        <v>13</v>
      </c>
      <c r="T114" s="62">
        <v>11</v>
      </c>
    </row>
    <row r="115" spans="1:20" ht="17.100000000000001" customHeight="1" x14ac:dyDescent="0.25">
      <c r="A115" s="28" t="s">
        <v>77</v>
      </c>
      <c r="B115" s="9"/>
      <c r="C115" s="9"/>
      <c r="D115" s="9"/>
      <c r="E115" s="9"/>
      <c r="F115" s="9"/>
      <c r="G115" s="9"/>
      <c r="H115" s="9">
        <v>3</v>
      </c>
      <c r="I115" s="9">
        <v>6</v>
      </c>
      <c r="J115" s="9">
        <v>6</v>
      </c>
      <c r="K115" s="9">
        <v>13</v>
      </c>
      <c r="L115" s="9">
        <v>17</v>
      </c>
      <c r="M115" s="9">
        <v>16</v>
      </c>
      <c r="N115" s="9">
        <v>14</v>
      </c>
      <c r="O115" s="9">
        <v>12</v>
      </c>
      <c r="P115" s="9">
        <v>9</v>
      </c>
      <c r="Q115" s="40">
        <v>7</v>
      </c>
      <c r="R115" s="40">
        <v>10</v>
      </c>
      <c r="S115" s="37">
        <v>8</v>
      </c>
      <c r="T115" s="62">
        <v>8</v>
      </c>
    </row>
    <row r="116" spans="1:20" s="25" customFormat="1" ht="17.100000000000001" customHeight="1" x14ac:dyDescent="0.25">
      <c r="A116" s="8" t="s">
        <v>46</v>
      </c>
      <c r="B116" s="23">
        <f t="shared" ref="B116:T116" si="38">SUM(B117:B118)</f>
        <v>0</v>
      </c>
      <c r="C116" s="23">
        <f t="shared" si="38"/>
        <v>0</v>
      </c>
      <c r="D116" s="23">
        <f t="shared" si="38"/>
        <v>23</v>
      </c>
      <c r="E116" s="23">
        <f t="shared" si="38"/>
        <v>38</v>
      </c>
      <c r="F116" s="23">
        <f t="shared" si="38"/>
        <v>51</v>
      </c>
      <c r="G116" s="23">
        <f t="shared" si="38"/>
        <v>39</v>
      </c>
      <c r="H116" s="23">
        <f t="shared" si="38"/>
        <v>28</v>
      </c>
      <c r="I116" s="23">
        <f t="shared" si="38"/>
        <v>41</v>
      </c>
      <c r="J116" s="23">
        <f t="shared" si="38"/>
        <v>51</v>
      </c>
      <c r="K116" s="23">
        <f t="shared" si="38"/>
        <v>45</v>
      </c>
      <c r="L116" s="23">
        <f t="shared" si="38"/>
        <v>40</v>
      </c>
      <c r="M116" s="23">
        <f t="shared" si="38"/>
        <v>38</v>
      </c>
      <c r="N116" s="23">
        <f t="shared" si="38"/>
        <v>39</v>
      </c>
      <c r="O116" s="23">
        <f t="shared" si="38"/>
        <v>40</v>
      </c>
      <c r="P116" s="23">
        <f t="shared" si="38"/>
        <v>35</v>
      </c>
      <c r="Q116" s="23">
        <f t="shared" si="38"/>
        <v>45</v>
      </c>
      <c r="R116" s="23">
        <f t="shared" si="38"/>
        <v>37</v>
      </c>
      <c r="S116" s="23">
        <f t="shared" si="38"/>
        <v>42</v>
      </c>
      <c r="T116" s="24">
        <f t="shared" si="38"/>
        <v>50</v>
      </c>
    </row>
    <row r="117" spans="1:20" ht="17.100000000000001" customHeight="1" x14ac:dyDescent="0.25">
      <c r="A117" s="28" t="s">
        <v>61</v>
      </c>
      <c r="B117" s="9"/>
      <c r="C117" s="9"/>
      <c r="D117" s="9">
        <v>23</v>
      </c>
      <c r="E117" s="9">
        <v>38</v>
      </c>
      <c r="F117" s="9">
        <v>51</v>
      </c>
      <c r="G117" s="9">
        <v>39</v>
      </c>
      <c r="H117" s="9">
        <v>28</v>
      </c>
      <c r="I117" s="9">
        <v>33</v>
      </c>
      <c r="J117" s="9">
        <v>46</v>
      </c>
      <c r="K117" s="9">
        <v>45</v>
      </c>
      <c r="L117" s="9">
        <v>40</v>
      </c>
      <c r="M117" s="9">
        <v>38</v>
      </c>
      <c r="N117" s="9">
        <v>39</v>
      </c>
      <c r="O117" s="9">
        <v>40</v>
      </c>
      <c r="P117" s="9">
        <v>35</v>
      </c>
      <c r="Q117" s="40">
        <v>45</v>
      </c>
      <c r="R117" s="40">
        <v>37</v>
      </c>
      <c r="S117" s="37">
        <v>42</v>
      </c>
      <c r="T117" s="62">
        <v>50</v>
      </c>
    </row>
    <row r="118" spans="1:20" ht="17.100000000000001" customHeight="1" x14ac:dyDescent="0.25">
      <c r="A118" s="1" t="s">
        <v>78</v>
      </c>
      <c r="B118" s="9"/>
      <c r="C118" s="9"/>
      <c r="D118" s="9"/>
      <c r="E118" s="9"/>
      <c r="F118" s="9"/>
      <c r="G118" s="9"/>
      <c r="H118" s="9"/>
      <c r="I118" s="9">
        <v>8</v>
      </c>
      <c r="J118" s="9">
        <v>5</v>
      </c>
      <c r="K118" s="9"/>
      <c r="L118" s="9"/>
      <c r="M118" s="9"/>
      <c r="N118" s="9"/>
      <c r="O118" s="9"/>
      <c r="P118" s="9"/>
      <c r="Q118" s="9"/>
      <c r="R118" s="9"/>
      <c r="S118" s="37"/>
      <c r="T118" s="62"/>
    </row>
    <row r="119" spans="1:20" s="25" customFormat="1" ht="17.100000000000001" customHeight="1" x14ac:dyDescent="0.25">
      <c r="A119" s="25" t="s">
        <v>79</v>
      </c>
      <c r="B119" s="23">
        <f>B120</f>
        <v>0</v>
      </c>
      <c r="C119" s="23">
        <f t="shared" ref="C119:S119" si="39">C120</f>
        <v>7</v>
      </c>
      <c r="D119" s="23">
        <f t="shared" si="39"/>
        <v>6</v>
      </c>
      <c r="E119" s="23">
        <f t="shared" si="39"/>
        <v>0</v>
      </c>
      <c r="F119" s="23">
        <f t="shared" si="39"/>
        <v>7</v>
      </c>
      <c r="G119" s="23">
        <f t="shared" si="39"/>
        <v>0</v>
      </c>
      <c r="H119" s="23">
        <f t="shared" si="39"/>
        <v>0</v>
      </c>
      <c r="I119" s="23">
        <f t="shared" si="39"/>
        <v>0</v>
      </c>
      <c r="J119" s="23">
        <f t="shared" si="39"/>
        <v>0</v>
      </c>
      <c r="K119" s="23">
        <f t="shared" si="39"/>
        <v>0</v>
      </c>
      <c r="L119" s="23">
        <f t="shared" si="39"/>
        <v>0</v>
      </c>
      <c r="M119" s="23">
        <f t="shared" si="39"/>
        <v>0</v>
      </c>
      <c r="N119" s="23">
        <f t="shared" si="39"/>
        <v>0</v>
      </c>
      <c r="O119" s="23">
        <f t="shared" si="39"/>
        <v>0</v>
      </c>
      <c r="P119" s="23">
        <f t="shared" si="39"/>
        <v>0</v>
      </c>
      <c r="Q119" s="23">
        <f t="shared" si="39"/>
        <v>0</v>
      </c>
      <c r="R119" s="23">
        <f t="shared" si="39"/>
        <v>0</v>
      </c>
      <c r="S119" s="23">
        <f t="shared" si="39"/>
        <v>0</v>
      </c>
      <c r="T119" s="24"/>
    </row>
    <row r="120" spans="1:20" ht="17.100000000000001" customHeight="1" x14ac:dyDescent="0.25">
      <c r="A120" s="1" t="s">
        <v>80</v>
      </c>
      <c r="B120" s="9">
        <v>0</v>
      </c>
      <c r="C120" s="9">
        <v>7</v>
      </c>
      <c r="D120" s="9">
        <v>6</v>
      </c>
      <c r="E120" s="9">
        <v>0</v>
      </c>
      <c r="F120" s="9">
        <v>7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37"/>
      <c r="T120" s="62"/>
    </row>
    <row r="121" spans="1:20" s="25" customFormat="1" ht="17.100000000000001" customHeight="1" x14ac:dyDescent="0.25">
      <c r="A121" s="44" t="s">
        <v>39</v>
      </c>
      <c r="B121" s="23">
        <f>B122</f>
        <v>40</v>
      </c>
      <c r="C121" s="23">
        <f t="shared" ref="C121:S121" si="40">C122</f>
        <v>37</v>
      </c>
      <c r="D121" s="23">
        <f t="shared" si="40"/>
        <v>8</v>
      </c>
      <c r="E121" s="23">
        <f t="shared" si="40"/>
        <v>0</v>
      </c>
      <c r="F121" s="23">
        <f t="shared" si="40"/>
        <v>0</v>
      </c>
      <c r="G121" s="23">
        <f t="shared" si="40"/>
        <v>0</v>
      </c>
      <c r="H121" s="23">
        <f t="shared" si="40"/>
        <v>0</v>
      </c>
      <c r="I121" s="23">
        <f t="shared" si="40"/>
        <v>0</v>
      </c>
      <c r="J121" s="23">
        <f t="shared" si="40"/>
        <v>0</v>
      </c>
      <c r="K121" s="23">
        <f t="shared" si="40"/>
        <v>0</v>
      </c>
      <c r="L121" s="23">
        <f t="shared" si="40"/>
        <v>0</v>
      </c>
      <c r="M121" s="23">
        <f t="shared" si="40"/>
        <v>0</v>
      </c>
      <c r="N121" s="23">
        <f t="shared" si="40"/>
        <v>0</v>
      </c>
      <c r="O121" s="23">
        <f t="shared" si="40"/>
        <v>0</v>
      </c>
      <c r="P121" s="23">
        <f t="shared" si="40"/>
        <v>0</v>
      </c>
      <c r="Q121" s="23">
        <f t="shared" si="40"/>
        <v>0</v>
      </c>
      <c r="R121" s="23">
        <f t="shared" si="40"/>
        <v>0</v>
      </c>
      <c r="S121" s="23">
        <f t="shared" si="40"/>
        <v>0</v>
      </c>
      <c r="T121" s="24"/>
    </row>
    <row r="122" spans="1:20" ht="17.100000000000001" customHeight="1" x14ac:dyDescent="0.25">
      <c r="A122" s="31" t="s">
        <v>61</v>
      </c>
      <c r="B122" s="9">
        <v>40</v>
      </c>
      <c r="C122" s="9">
        <v>37</v>
      </c>
      <c r="D122" s="9">
        <v>8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37"/>
      <c r="T122" s="62"/>
    </row>
    <row r="123" spans="1:20" ht="17.100000000000001" customHeight="1" x14ac:dyDescent="0.25">
      <c r="A123" s="2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37"/>
      <c r="T123" s="39"/>
    </row>
    <row r="124" spans="1:20" s="15" customFormat="1" ht="17.100000000000001" customHeight="1" x14ac:dyDescent="0.25">
      <c r="A124" s="71" t="s">
        <v>81</v>
      </c>
      <c r="B124" s="72">
        <f>B126+B130+B135</f>
        <v>205</v>
      </c>
      <c r="C124" s="72">
        <f t="shared" ref="C124:T124" si="41">C126+C130+C135</f>
        <v>167</v>
      </c>
      <c r="D124" s="72">
        <f t="shared" si="41"/>
        <v>174</v>
      </c>
      <c r="E124" s="72">
        <f t="shared" si="41"/>
        <v>169</v>
      </c>
      <c r="F124" s="72">
        <f t="shared" si="41"/>
        <v>161</v>
      </c>
      <c r="G124" s="72">
        <f t="shared" si="41"/>
        <v>134</v>
      </c>
      <c r="H124" s="72">
        <f t="shared" si="41"/>
        <v>106</v>
      </c>
      <c r="I124" s="72">
        <f t="shared" si="41"/>
        <v>99</v>
      </c>
      <c r="J124" s="72">
        <f t="shared" si="41"/>
        <v>100</v>
      </c>
      <c r="K124" s="72">
        <f t="shared" si="41"/>
        <v>95</v>
      </c>
      <c r="L124" s="72">
        <f t="shared" si="41"/>
        <v>99</v>
      </c>
      <c r="M124" s="72">
        <f t="shared" si="41"/>
        <v>112</v>
      </c>
      <c r="N124" s="72">
        <f t="shared" si="41"/>
        <v>131</v>
      </c>
      <c r="O124" s="72">
        <f t="shared" si="41"/>
        <v>123</v>
      </c>
      <c r="P124" s="72">
        <f t="shared" si="41"/>
        <v>129</v>
      </c>
      <c r="Q124" s="72">
        <f t="shared" si="41"/>
        <v>120</v>
      </c>
      <c r="R124" s="72">
        <f t="shared" si="41"/>
        <v>161</v>
      </c>
      <c r="S124" s="72">
        <f t="shared" si="41"/>
        <v>160</v>
      </c>
      <c r="T124" s="73">
        <f t="shared" si="41"/>
        <v>198</v>
      </c>
    </row>
    <row r="125" spans="1:20" s="15" customFormat="1" ht="6.75" customHeight="1" x14ac:dyDescent="0.25">
      <c r="A125" s="52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4"/>
      <c r="T125" s="55"/>
    </row>
    <row r="126" spans="1:20" s="25" customFormat="1" ht="17.100000000000001" customHeight="1" x14ac:dyDescent="0.25">
      <c r="A126" s="30" t="s">
        <v>82</v>
      </c>
      <c r="B126" s="23">
        <f t="shared" ref="B126:T126" si="42">SUM(B127:B129)</f>
        <v>32</v>
      </c>
      <c r="C126" s="23">
        <f t="shared" si="42"/>
        <v>17</v>
      </c>
      <c r="D126" s="23">
        <f t="shared" si="42"/>
        <v>33</v>
      </c>
      <c r="E126" s="23">
        <f t="shared" si="42"/>
        <v>39</v>
      </c>
      <c r="F126" s="23">
        <f t="shared" si="42"/>
        <v>48</v>
      </c>
      <c r="G126" s="23">
        <f t="shared" si="42"/>
        <v>34</v>
      </c>
      <c r="H126" s="23">
        <f t="shared" si="42"/>
        <v>40</v>
      </c>
      <c r="I126" s="23">
        <f t="shared" si="42"/>
        <v>35</v>
      </c>
      <c r="J126" s="23">
        <f t="shared" si="42"/>
        <v>26</v>
      </c>
      <c r="K126" s="23">
        <f t="shared" si="42"/>
        <v>26</v>
      </c>
      <c r="L126" s="23">
        <f t="shared" si="42"/>
        <v>31</v>
      </c>
      <c r="M126" s="23">
        <f t="shared" si="42"/>
        <v>34</v>
      </c>
      <c r="N126" s="23">
        <f t="shared" si="42"/>
        <v>45</v>
      </c>
      <c r="O126" s="23">
        <f t="shared" si="42"/>
        <v>51</v>
      </c>
      <c r="P126" s="23">
        <f t="shared" si="42"/>
        <v>49</v>
      </c>
      <c r="Q126" s="23">
        <f t="shared" si="42"/>
        <v>46</v>
      </c>
      <c r="R126" s="23">
        <f t="shared" si="42"/>
        <v>56</v>
      </c>
      <c r="S126" s="23">
        <f t="shared" si="42"/>
        <v>47</v>
      </c>
      <c r="T126" s="24">
        <f t="shared" si="42"/>
        <v>49</v>
      </c>
    </row>
    <row r="127" spans="1:20" ht="17.100000000000001" customHeight="1" x14ac:dyDescent="0.25">
      <c r="A127" s="1" t="s">
        <v>83</v>
      </c>
      <c r="B127" s="9">
        <v>8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37"/>
      <c r="T127" s="62">
        <v>49</v>
      </c>
    </row>
    <row r="128" spans="1:20" ht="17.100000000000001" customHeight="1" x14ac:dyDescent="0.25">
      <c r="A128" s="1" t="s">
        <v>84</v>
      </c>
      <c r="B128" s="9"/>
      <c r="C128" s="9"/>
      <c r="D128" s="9"/>
      <c r="E128" s="9"/>
      <c r="F128" s="9"/>
      <c r="G128" s="9"/>
      <c r="H128" s="9"/>
      <c r="I128" s="9">
        <v>10</v>
      </c>
      <c r="J128" s="9">
        <v>8</v>
      </c>
      <c r="K128" s="9">
        <v>7</v>
      </c>
      <c r="L128" s="9">
        <v>3</v>
      </c>
      <c r="M128" s="9">
        <v>1</v>
      </c>
      <c r="N128" s="9">
        <v>1</v>
      </c>
      <c r="O128" s="9"/>
      <c r="P128" s="9"/>
      <c r="Q128" s="9"/>
      <c r="R128" s="40">
        <v>1</v>
      </c>
      <c r="S128" s="37"/>
      <c r="T128" s="62"/>
    </row>
    <row r="129" spans="1:20" ht="17.100000000000001" customHeight="1" x14ac:dyDescent="0.25">
      <c r="A129" s="1" t="s">
        <v>85</v>
      </c>
      <c r="B129" s="9">
        <v>24</v>
      </c>
      <c r="C129" s="9">
        <v>17</v>
      </c>
      <c r="D129" s="9">
        <v>33</v>
      </c>
      <c r="E129" s="9">
        <v>39</v>
      </c>
      <c r="F129" s="9">
        <v>48</v>
      </c>
      <c r="G129" s="9">
        <v>34</v>
      </c>
      <c r="H129" s="9">
        <v>40</v>
      </c>
      <c r="I129" s="9">
        <v>25</v>
      </c>
      <c r="J129" s="9">
        <v>18</v>
      </c>
      <c r="K129" s="9">
        <v>19</v>
      </c>
      <c r="L129" s="9">
        <v>28</v>
      </c>
      <c r="M129" s="9">
        <v>33</v>
      </c>
      <c r="N129" s="9">
        <v>44</v>
      </c>
      <c r="O129" s="9">
        <v>51</v>
      </c>
      <c r="P129" s="9">
        <v>49</v>
      </c>
      <c r="Q129" s="40">
        <v>46</v>
      </c>
      <c r="R129" s="40">
        <v>55</v>
      </c>
      <c r="S129" s="37">
        <v>47</v>
      </c>
      <c r="T129" s="39"/>
    </row>
    <row r="130" spans="1:20" s="25" customFormat="1" ht="17.100000000000001" customHeight="1" x14ac:dyDescent="0.25">
      <c r="A130" s="44" t="s">
        <v>46</v>
      </c>
      <c r="B130" s="23">
        <f t="shared" ref="B130:T130" si="43">SUM(B131:B134)</f>
        <v>122</v>
      </c>
      <c r="C130" s="23">
        <f t="shared" si="43"/>
        <v>114</v>
      </c>
      <c r="D130" s="23">
        <f t="shared" si="43"/>
        <v>132</v>
      </c>
      <c r="E130" s="23">
        <f t="shared" si="43"/>
        <v>130</v>
      </c>
      <c r="F130" s="23">
        <f t="shared" si="43"/>
        <v>113</v>
      </c>
      <c r="G130" s="23">
        <f t="shared" si="43"/>
        <v>100</v>
      </c>
      <c r="H130" s="23">
        <f t="shared" si="43"/>
        <v>66</v>
      </c>
      <c r="I130" s="23">
        <f t="shared" si="43"/>
        <v>63</v>
      </c>
      <c r="J130" s="23">
        <f t="shared" si="43"/>
        <v>72</v>
      </c>
      <c r="K130" s="23">
        <f t="shared" si="43"/>
        <v>69</v>
      </c>
      <c r="L130" s="23">
        <f t="shared" si="43"/>
        <v>67</v>
      </c>
      <c r="M130" s="23">
        <f t="shared" si="43"/>
        <v>78</v>
      </c>
      <c r="N130" s="23">
        <f t="shared" si="43"/>
        <v>83</v>
      </c>
      <c r="O130" s="23">
        <f t="shared" si="43"/>
        <v>71</v>
      </c>
      <c r="P130" s="23">
        <f t="shared" si="43"/>
        <v>78</v>
      </c>
      <c r="Q130" s="23">
        <f t="shared" si="43"/>
        <v>74</v>
      </c>
      <c r="R130" s="23">
        <f t="shared" si="43"/>
        <v>104</v>
      </c>
      <c r="S130" s="23">
        <f t="shared" si="43"/>
        <v>113</v>
      </c>
      <c r="T130" s="24">
        <f t="shared" si="43"/>
        <v>149</v>
      </c>
    </row>
    <row r="131" spans="1:20" s="25" customFormat="1" ht="17.100000000000001" customHeight="1" x14ac:dyDescent="0.25">
      <c r="A131" s="1" t="s">
        <v>86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9">
        <v>14</v>
      </c>
      <c r="T131" s="62">
        <v>23</v>
      </c>
    </row>
    <row r="132" spans="1:20" ht="17.100000000000001" customHeight="1" x14ac:dyDescent="0.25">
      <c r="A132" s="1" t="s">
        <v>87</v>
      </c>
      <c r="B132" s="9">
        <v>69</v>
      </c>
      <c r="C132" s="9">
        <v>47</v>
      </c>
      <c r="D132" s="9">
        <v>45</v>
      </c>
      <c r="E132" s="9">
        <v>24</v>
      </c>
      <c r="F132" s="9">
        <v>16</v>
      </c>
      <c r="G132" s="9">
        <v>26</v>
      </c>
      <c r="H132" s="9">
        <v>14</v>
      </c>
      <c r="I132" s="9">
        <v>13</v>
      </c>
      <c r="J132" s="9">
        <v>15</v>
      </c>
      <c r="K132" s="9">
        <v>17</v>
      </c>
      <c r="L132" s="9">
        <v>18</v>
      </c>
      <c r="M132" s="9">
        <v>35</v>
      </c>
      <c r="N132" s="9">
        <v>47</v>
      </c>
      <c r="O132" s="9">
        <v>52</v>
      </c>
      <c r="P132" s="9">
        <v>71</v>
      </c>
      <c r="Q132" s="40">
        <v>71</v>
      </c>
      <c r="R132" s="40">
        <v>104</v>
      </c>
      <c r="S132" s="37">
        <v>99</v>
      </c>
      <c r="T132" s="62">
        <v>40</v>
      </c>
    </row>
    <row r="133" spans="1:20" ht="17.100000000000001" customHeight="1" x14ac:dyDescent="0.25">
      <c r="A133" s="1" t="s">
        <v>88</v>
      </c>
      <c r="B133" s="9"/>
      <c r="C133" s="9"/>
      <c r="D133" s="9"/>
      <c r="E133" s="9">
        <v>17</v>
      </c>
      <c r="F133" s="9">
        <v>38</v>
      </c>
      <c r="G133" s="9">
        <v>16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37"/>
      <c r="T133" s="62">
        <v>86</v>
      </c>
    </row>
    <row r="134" spans="1:20" ht="17.100000000000001" customHeight="1" x14ac:dyDescent="0.25">
      <c r="A134" s="1" t="s">
        <v>89</v>
      </c>
      <c r="B134" s="9">
        <v>53</v>
      </c>
      <c r="C134" s="9">
        <v>67</v>
      </c>
      <c r="D134" s="9">
        <v>87</v>
      </c>
      <c r="E134" s="9">
        <v>89</v>
      </c>
      <c r="F134" s="9">
        <v>59</v>
      </c>
      <c r="G134" s="9">
        <v>58</v>
      </c>
      <c r="H134" s="9">
        <v>52</v>
      </c>
      <c r="I134" s="9">
        <v>50</v>
      </c>
      <c r="J134" s="9">
        <v>57</v>
      </c>
      <c r="K134" s="9">
        <v>52</v>
      </c>
      <c r="L134" s="9">
        <v>49</v>
      </c>
      <c r="M134" s="9">
        <v>43</v>
      </c>
      <c r="N134" s="9">
        <v>36</v>
      </c>
      <c r="O134" s="9">
        <v>19</v>
      </c>
      <c r="P134" s="9">
        <v>7</v>
      </c>
      <c r="Q134" s="40">
        <v>3</v>
      </c>
      <c r="R134" s="9"/>
      <c r="S134" s="37"/>
      <c r="T134" s="39"/>
    </row>
    <row r="135" spans="1:20" s="25" customFormat="1" ht="17.100000000000001" customHeight="1" x14ac:dyDescent="0.25">
      <c r="A135" s="44" t="s">
        <v>36</v>
      </c>
      <c r="B135" s="23">
        <f>B136</f>
        <v>51</v>
      </c>
      <c r="C135" s="23">
        <f t="shared" ref="C135:T135" si="44">C136</f>
        <v>36</v>
      </c>
      <c r="D135" s="23">
        <f t="shared" si="44"/>
        <v>9</v>
      </c>
      <c r="E135" s="23">
        <f t="shared" si="44"/>
        <v>0</v>
      </c>
      <c r="F135" s="23">
        <f t="shared" si="44"/>
        <v>0</v>
      </c>
      <c r="G135" s="23">
        <f t="shared" si="44"/>
        <v>0</v>
      </c>
      <c r="H135" s="23">
        <f t="shared" si="44"/>
        <v>0</v>
      </c>
      <c r="I135" s="23">
        <f t="shared" si="44"/>
        <v>1</v>
      </c>
      <c r="J135" s="23">
        <f t="shared" si="44"/>
        <v>2</v>
      </c>
      <c r="K135" s="23">
        <f t="shared" si="44"/>
        <v>0</v>
      </c>
      <c r="L135" s="23">
        <f t="shared" si="44"/>
        <v>1</v>
      </c>
      <c r="M135" s="23">
        <f t="shared" si="44"/>
        <v>0</v>
      </c>
      <c r="N135" s="23">
        <f t="shared" si="44"/>
        <v>3</v>
      </c>
      <c r="O135" s="23">
        <f t="shared" si="44"/>
        <v>1</v>
      </c>
      <c r="P135" s="23">
        <f t="shared" si="44"/>
        <v>2</v>
      </c>
      <c r="Q135" s="23">
        <f t="shared" si="44"/>
        <v>0</v>
      </c>
      <c r="R135" s="23">
        <f t="shared" si="44"/>
        <v>1</v>
      </c>
      <c r="S135" s="23">
        <f t="shared" si="44"/>
        <v>0</v>
      </c>
      <c r="T135" s="24">
        <f t="shared" si="44"/>
        <v>0</v>
      </c>
    </row>
    <row r="136" spans="1:20" ht="17.100000000000001" customHeight="1" x14ac:dyDescent="0.25">
      <c r="A136" s="31" t="s">
        <v>90</v>
      </c>
      <c r="B136" s="9">
        <v>51</v>
      </c>
      <c r="C136" s="9">
        <v>36</v>
      </c>
      <c r="D136" s="9">
        <v>9</v>
      </c>
      <c r="E136" s="9">
        <v>0</v>
      </c>
      <c r="F136" s="9">
        <v>0</v>
      </c>
      <c r="G136" s="9">
        <v>0</v>
      </c>
      <c r="H136" s="9">
        <v>0</v>
      </c>
      <c r="I136" s="9">
        <v>1</v>
      </c>
      <c r="J136" s="9">
        <v>2</v>
      </c>
      <c r="K136" s="9">
        <v>0</v>
      </c>
      <c r="L136" s="9">
        <v>1</v>
      </c>
      <c r="M136" s="9">
        <v>0</v>
      </c>
      <c r="N136" s="9">
        <v>3</v>
      </c>
      <c r="O136" s="9">
        <v>1</v>
      </c>
      <c r="P136" s="9">
        <v>2</v>
      </c>
      <c r="Q136" s="9"/>
      <c r="R136" s="40">
        <v>1</v>
      </c>
      <c r="S136" s="37"/>
      <c r="T136" s="39"/>
    </row>
    <row r="137" spans="1:20" ht="17.100000000000001" customHeight="1" x14ac:dyDescent="0.25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37"/>
      <c r="T137" s="39"/>
    </row>
    <row r="138" spans="1:20" s="15" customFormat="1" ht="17.100000000000001" customHeight="1" x14ac:dyDescent="0.25">
      <c r="A138" s="74" t="s">
        <v>91</v>
      </c>
      <c r="B138" s="75">
        <f>B140+B142+B144+B146+B148</f>
        <v>69</v>
      </c>
      <c r="C138" s="75">
        <f t="shared" ref="C138:T138" si="45">C140+C142+C144+C146+C148</f>
        <v>133</v>
      </c>
      <c r="D138" s="75">
        <f t="shared" si="45"/>
        <v>118</v>
      </c>
      <c r="E138" s="75">
        <f t="shared" si="45"/>
        <v>102</v>
      </c>
      <c r="F138" s="75">
        <f t="shared" si="45"/>
        <v>72</v>
      </c>
      <c r="G138" s="75">
        <f t="shared" si="45"/>
        <v>121</v>
      </c>
      <c r="H138" s="75">
        <f t="shared" si="45"/>
        <v>101</v>
      </c>
      <c r="I138" s="75">
        <f t="shared" si="45"/>
        <v>83</v>
      </c>
      <c r="J138" s="75">
        <f t="shared" si="45"/>
        <v>34</v>
      </c>
      <c r="K138" s="75">
        <f t="shared" si="45"/>
        <v>14</v>
      </c>
      <c r="L138" s="75">
        <f t="shared" si="45"/>
        <v>23</v>
      </c>
      <c r="M138" s="75">
        <f t="shared" si="45"/>
        <v>22</v>
      </c>
      <c r="N138" s="75">
        <f t="shared" si="45"/>
        <v>26</v>
      </c>
      <c r="O138" s="75">
        <f t="shared" si="45"/>
        <v>44</v>
      </c>
      <c r="P138" s="75">
        <f t="shared" si="45"/>
        <v>55</v>
      </c>
      <c r="Q138" s="75">
        <f t="shared" si="45"/>
        <v>53</v>
      </c>
      <c r="R138" s="75">
        <f t="shared" si="45"/>
        <v>58</v>
      </c>
      <c r="S138" s="75">
        <f t="shared" si="45"/>
        <v>39</v>
      </c>
      <c r="T138" s="76">
        <f t="shared" si="45"/>
        <v>28</v>
      </c>
    </row>
    <row r="139" spans="1:20" s="15" customFormat="1" ht="7.5" customHeight="1" x14ac:dyDescent="0.25">
      <c r="A139" s="52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4"/>
      <c r="T139" s="55"/>
    </row>
    <row r="140" spans="1:20" s="25" customFormat="1" ht="17.100000000000001" customHeight="1" x14ac:dyDescent="0.25">
      <c r="A140" s="8" t="s">
        <v>20</v>
      </c>
      <c r="B140" s="23">
        <f>B141</f>
        <v>0</v>
      </c>
      <c r="C140" s="23">
        <f t="shared" ref="C140:T140" si="46">C141</f>
        <v>0</v>
      </c>
      <c r="D140" s="23">
        <f t="shared" si="46"/>
        <v>0</v>
      </c>
      <c r="E140" s="23">
        <f t="shared" si="46"/>
        <v>0</v>
      </c>
      <c r="F140" s="23">
        <f t="shared" si="46"/>
        <v>0</v>
      </c>
      <c r="G140" s="23">
        <f t="shared" si="46"/>
        <v>0</v>
      </c>
      <c r="H140" s="23">
        <f t="shared" si="46"/>
        <v>0</v>
      </c>
      <c r="I140" s="23">
        <f t="shared" si="46"/>
        <v>8</v>
      </c>
      <c r="J140" s="23">
        <f t="shared" si="46"/>
        <v>0</v>
      </c>
      <c r="K140" s="23">
        <f t="shared" si="46"/>
        <v>0</v>
      </c>
      <c r="L140" s="23">
        <f t="shared" si="46"/>
        <v>0</v>
      </c>
      <c r="M140" s="23">
        <f t="shared" si="46"/>
        <v>0</v>
      </c>
      <c r="N140" s="23">
        <f t="shared" si="46"/>
        <v>8</v>
      </c>
      <c r="O140" s="23">
        <f t="shared" si="46"/>
        <v>6</v>
      </c>
      <c r="P140" s="23">
        <f t="shared" si="46"/>
        <v>0</v>
      </c>
      <c r="Q140" s="23">
        <f t="shared" si="46"/>
        <v>0</v>
      </c>
      <c r="R140" s="23">
        <f t="shared" si="46"/>
        <v>0</v>
      </c>
      <c r="S140" s="23">
        <f t="shared" si="46"/>
        <v>0</v>
      </c>
      <c r="T140" s="24">
        <f t="shared" si="46"/>
        <v>0</v>
      </c>
    </row>
    <row r="141" spans="1:20" ht="17.100000000000001" customHeight="1" x14ac:dyDescent="0.25">
      <c r="A141" s="28" t="s">
        <v>92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8</v>
      </c>
      <c r="J141" s="9">
        <v>0</v>
      </c>
      <c r="K141" s="9">
        <v>0</v>
      </c>
      <c r="L141" s="9">
        <v>0</v>
      </c>
      <c r="M141" s="9">
        <v>0</v>
      </c>
      <c r="N141" s="9">
        <v>8</v>
      </c>
      <c r="O141" s="9">
        <v>6</v>
      </c>
      <c r="P141" s="9">
        <v>0</v>
      </c>
      <c r="Q141" s="9">
        <v>0</v>
      </c>
      <c r="R141" s="9">
        <v>0</v>
      </c>
      <c r="S141" s="37"/>
      <c r="T141" s="39"/>
    </row>
    <row r="142" spans="1:20" s="25" customFormat="1" ht="17.100000000000001" customHeight="1" x14ac:dyDescent="0.25">
      <c r="A142" s="8" t="s">
        <v>25</v>
      </c>
      <c r="B142" s="23">
        <f>B143</f>
        <v>25</v>
      </c>
      <c r="C142" s="23">
        <f t="shared" ref="C142:T142" si="47">C143</f>
        <v>51</v>
      </c>
      <c r="D142" s="23">
        <f t="shared" si="47"/>
        <v>41</v>
      </c>
      <c r="E142" s="23">
        <f t="shared" si="47"/>
        <v>24</v>
      </c>
      <c r="F142" s="23">
        <f t="shared" si="47"/>
        <v>0</v>
      </c>
      <c r="G142" s="23">
        <f t="shared" si="47"/>
        <v>35</v>
      </c>
      <c r="H142" s="23">
        <f t="shared" si="47"/>
        <v>30</v>
      </c>
      <c r="I142" s="23">
        <f t="shared" si="47"/>
        <v>17</v>
      </c>
      <c r="J142" s="23">
        <f t="shared" si="47"/>
        <v>7</v>
      </c>
      <c r="K142" s="23">
        <f t="shared" si="47"/>
        <v>0</v>
      </c>
      <c r="L142" s="23">
        <f t="shared" si="47"/>
        <v>0</v>
      </c>
      <c r="M142" s="23">
        <f t="shared" si="47"/>
        <v>0</v>
      </c>
      <c r="N142" s="23">
        <f t="shared" si="47"/>
        <v>0</v>
      </c>
      <c r="O142" s="23">
        <f t="shared" si="47"/>
        <v>0</v>
      </c>
      <c r="P142" s="23">
        <f t="shared" si="47"/>
        <v>0</v>
      </c>
      <c r="Q142" s="23">
        <f t="shared" si="47"/>
        <v>0</v>
      </c>
      <c r="R142" s="23">
        <f t="shared" si="47"/>
        <v>0</v>
      </c>
      <c r="S142" s="23">
        <f t="shared" si="47"/>
        <v>0</v>
      </c>
      <c r="T142" s="24">
        <f t="shared" si="47"/>
        <v>0</v>
      </c>
    </row>
    <row r="143" spans="1:20" ht="17.100000000000001" customHeight="1" x14ac:dyDescent="0.25">
      <c r="A143" s="28" t="s">
        <v>93</v>
      </c>
      <c r="B143" s="9">
        <v>25</v>
      </c>
      <c r="C143" s="9">
        <v>51</v>
      </c>
      <c r="D143" s="9">
        <v>41</v>
      </c>
      <c r="E143" s="9">
        <v>24</v>
      </c>
      <c r="F143" s="9">
        <v>0</v>
      </c>
      <c r="G143" s="9">
        <v>35</v>
      </c>
      <c r="H143" s="9">
        <v>30</v>
      </c>
      <c r="I143" s="9">
        <v>17</v>
      </c>
      <c r="J143" s="9">
        <v>7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37"/>
      <c r="T143" s="39"/>
    </row>
    <row r="144" spans="1:20" s="25" customFormat="1" ht="17.100000000000001" customHeight="1" x14ac:dyDescent="0.25">
      <c r="A144" s="8" t="s">
        <v>94</v>
      </c>
      <c r="B144" s="23">
        <f>B145</f>
        <v>25</v>
      </c>
      <c r="C144" s="23">
        <f t="shared" ref="C144:T144" si="48">C145</f>
        <v>51</v>
      </c>
      <c r="D144" s="23">
        <f t="shared" si="48"/>
        <v>41</v>
      </c>
      <c r="E144" s="23">
        <f t="shared" si="48"/>
        <v>24</v>
      </c>
      <c r="F144" s="23">
        <f t="shared" si="48"/>
        <v>0</v>
      </c>
      <c r="G144" s="23">
        <f t="shared" si="48"/>
        <v>14</v>
      </c>
      <c r="H144" s="23">
        <f t="shared" si="48"/>
        <v>13</v>
      </c>
      <c r="I144" s="23">
        <f t="shared" si="48"/>
        <v>17</v>
      </c>
      <c r="J144" s="23">
        <f t="shared" si="48"/>
        <v>0</v>
      </c>
      <c r="K144" s="23">
        <f t="shared" si="48"/>
        <v>0</v>
      </c>
      <c r="L144" s="23">
        <f t="shared" si="48"/>
        <v>0</v>
      </c>
      <c r="M144" s="23">
        <f t="shared" si="48"/>
        <v>0</v>
      </c>
      <c r="N144" s="23">
        <f t="shared" si="48"/>
        <v>0</v>
      </c>
      <c r="O144" s="23">
        <f t="shared" si="48"/>
        <v>0</v>
      </c>
      <c r="P144" s="23">
        <f t="shared" si="48"/>
        <v>0</v>
      </c>
      <c r="Q144" s="23">
        <f t="shared" si="48"/>
        <v>0</v>
      </c>
      <c r="R144" s="23">
        <f t="shared" si="48"/>
        <v>0</v>
      </c>
      <c r="S144" s="23">
        <f t="shared" si="48"/>
        <v>0</v>
      </c>
      <c r="T144" s="24">
        <f t="shared" si="48"/>
        <v>0</v>
      </c>
    </row>
    <row r="145" spans="1:20" ht="17.100000000000001" customHeight="1" x14ac:dyDescent="0.25">
      <c r="A145" s="28" t="s">
        <v>95</v>
      </c>
      <c r="B145" s="9">
        <v>25</v>
      </c>
      <c r="C145" s="9">
        <v>51</v>
      </c>
      <c r="D145" s="9">
        <v>41</v>
      </c>
      <c r="E145" s="9">
        <v>24</v>
      </c>
      <c r="F145" s="9"/>
      <c r="G145" s="9">
        <v>14</v>
      </c>
      <c r="H145" s="9">
        <v>13</v>
      </c>
      <c r="I145" s="9">
        <v>17</v>
      </c>
      <c r="J145" s="9"/>
      <c r="K145" s="9"/>
      <c r="L145" s="9"/>
      <c r="M145" s="9"/>
      <c r="N145" s="9"/>
      <c r="O145" s="9"/>
      <c r="P145" s="9"/>
      <c r="Q145" s="9"/>
      <c r="R145" s="9"/>
      <c r="S145" s="37"/>
      <c r="T145" s="39"/>
    </row>
    <row r="146" spans="1:20" s="25" customFormat="1" ht="17.100000000000001" customHeight="1" x14ac:dyDescent="0.25">
      <c r="A146" s="8" t="s">
        <v>26</v>
      </c>
      <c r="B146" s="23">
        <f>B147</f>
        <v>0</v>
      </c>
      <c r="C146" s="23">
        <f t="shared" ref="C146:T146" si="49">C147</f>
        <v>0</v>
      </c>
      <c r="D146" s="23">
        <f t="shared" si="49"/>
        <v>0</v>
      </c>
      <c r="E146" s="23">
        <f t="shared" si="49"/>
        <v>0</v>
      </c>
      <c r="F146" s="23">
        <f t="shared" si="49"/>
        <v>0</v>
      </c>
      <c r="G146" s="23">
        <f t="shared" si="49"/>
        <v>0</v>
      </c>
      <c r="H146" s="23">
        <f t="shared" si="49"/>
        <v>0</v>
      </c>
      <c r="I146" s="23">
        <f t="shared" si="49"/>
        <v>0</v>
      </c>
      <c r="J146" s="23">
        <f t="shared" si="49"/>
        <v>0</v>
      </c>
      <c r="K146" s="23">
        <f t="shared" si="49"/>
        <v>0</v>
      </c>
      <c r="L146" s="23">
        <f t="shared" si="49"/>
        <v>0</v>
      </c>
      <c r="M146" s="23">
        <f t="shared" si="49"/>
        <v>0</v>
      </c>
      <c r="N146" s="23">
        <f t="shared" si="49"/>
        <v>0</v>
      </c>
      <c r="O146" s="23">
        <f t="shared" si="49"/>
        <v>0</v>
      </c>
      <c r="P146" s="23">
        <f t="shared" si="49"/>
        <v>0</v>
      </c>
      <c r="Q146" s="23">
        <f t="shared" si="49"/>
        <v>0</v>
      </c>
      <c r="R146" s="23">
        <f t="shared" si="49"/>
        <v>0</v>
      </c>
      <c r="S146" s="23">
        <f t="shared" si="49"/>
        <v>0</v>
      </c>
      <c r="T146" s="24">
        <f t="shared" si="49"/>
        <v>8</v>
      </c>
    </row>
    <row r="147" spans="1:20" ht="17.100000000000001" customHeight="1" x14ac:dyDescent="0.25">
      <c r="A147" s="28" t="s">
        <v>96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37"/>
      <c r="T147" s="39">
        <v>8</v>
      </c>
    </row>
    <row r="148" spans="1:20" s="25" customFormat="1" ht="17.100000000000001" customHeight="1" x14ac:dyDescent="0.25">
      <c r="A148" s="8" t="s">
        <v>46</v>
      </c>
      <c r="B148" s="23">
        <f>B149</f>
        <v>19</v>
      </c>
      <c r="C148" s="23">
        <f t="shared" ref="C148:T148" si="50">C149</f>
        <v>31</v>
      </c>
      <c r="D148" s="23">
        <f t="shared" si="50"/>
        <v>36</v>
      </c>
      <c r="E148" s="23">
        <f t="shared" si="50"/>
        <v>54</v>
      </c>
      <c r="F148" s="23">
        <f t="shared" si="50"/>
        <v>72</v>
      </c>
      <c r="G148" s="23">
        <f t="shared" si="50"/>
        <v>72</v>
      </c>
      <c r="H148" s="23">
        <f t="shared" si="50"/>
        <v>58</v>
      </c>
      <c r="I148" s="23">
        <f t="shared" si="50"/>
        <v>41</v>
      </c>
      <c r="J148" s="23">
        <f t="shared" si="50"/>
        <v>27</v>
      </c>
      <c r="K148" s="23">
        <f t="shared" si="50"/>
        <v>14</v>
      </c>
      <c r="L148" s="23">
        <f t="shared" si="50"/>
        <v>23</v>
      </c>
      <c r="M148" s="23">
        <f t="shared" si="50"/>
        <v>22</v>
      </c>
      <c r="N148" s="23">
        <f t="shared" si="50"/>
        <v>18</v>
      </c>
      <c r="O148" s="23">
        <f t="shared" si="50"/>
        <v>38</v>
      </c>
      <c r="P148" s="23">
        <f t="shared" si="50"/>
        <v>55</v>
      </c>
      <c r="Q148" s="23">
        <f t="shared" si="50"/>
        <v>53</v>
      </c>
      <c r="R148" s="23">
        <f t="shared" si="50"/>
        <v>58</v>
      </c>
      <c r="S148" s="23">
        <f t="shared" si="50"/>
        <v>39</v>
      </c>
      <c r="T148" s="24">
        <f t="shared" si="50"/>
        <v>20</v>
      </c>
    </row>
    <row r="149" spans="1:20" ht="17.100000000000001" customHeight="1" x14ac:dyDescent="0.25">
      <c r="A149" s="77" t="s">
        <v>97</v>
      </c>
      <c r="B149" s="78">
        <v>19</v>
      </c>
      <c r="C149" s="78">
        <v>31</v>
      </c>
      <c r="D149" s="78">
        <v>36</v>
      </c>
      <c r="E149" s="78">
        <v>54</v>
      </c>
      <c r="F149" s="78">
        <v>72</v>
      </c>
      <c r="G149" s="78">
        <v>72</v>
      </c>
      <c r="H149" s="78">
        <v>58</v>
      </c>
      <c r="I149" s="78">
        <v>41</v>
      </c>
      <c r="J149" s="78">
        <v>27</v>
      </c>
      <c r="K149" s="78">
        <v>14</v>
      </c>
      <c r="L149" s="78">
        <v>23</v>
      </c>
      <c r="M149" s="78">
        <v>22</v>
      </c>
      <c r="N149" s="78">
        <v>18</v>
      </c>
      <c r="O149" s="78">
        <v>38</v>
      </c>
      <c r="P149" s="78">
        <v>55</v>
      </c>
      <c r="Q149" s="79">
        <v>53</v>
      </c>
      <c r="R149" s="79">
        <v>58</v>
      </c>
      <c r="S149" s="80">
        <v>39</v>
      </c>
      <c r="T149" s="81">
        <v>20</v>
      </c>
    </row>
    <row r="150" spans="1:20" ht="17.100000000000001" customHeight="1" x14ac:dyDescent="0.25">
      <c r="A150" s="82" t="s">
        <v>98</v>
      </c>
    </row>
    <row r="151" spans="1:20" ht="17.100000000000001" customHeight="1" x14ac:dyDescent="0.25">
      <c r="A151" s="82" t="s">
        <v>99</v>
      </c>
    </row>
    <row r="158" spans="1:20" ht="17.100000000000001" customHeight="1" x14ac:dyDescent="0.25">
      <c r="E158" s="1" t="s">
        <v>100</v>
      </c>
    </row>
  </sheetData>
  <mergeCells count="10">
    <mergeCell ref="A51:T51"/>
    <mergeCell ref="A52:T52"/>
    <mergeCell ref="A99:T99"/>
    <mergeCell ref="A100:T100"/>
    <mergeCell ref="A1:T1"/>
    <mergeCell ref="A2:T2"/>
    <mergeCell ref="A3:T3"/>
    <mergeCell ref="A5:T5"/>
    <mergeCell ref="A6:T6"/>
    <mergeCell ref="A7:M7"/>
  </mergeCells>
  <printOptions horizontalCentered="1"/>
  <pageMargins left="1.968503937007874E-2" right="1.968503937007874E-2" top="3.937007874015748E-2" bottom="3.937007874015748E-2" header="0.70866141732283472" footer="0.51181102362204722"/>
  <pageSetup scale="61" firstPageNumber="0" fitToHeight="100" orientation="landscape" r:id="rId1"/>
  <rowBreaks count="2" manualBreakCount="2">
    <brk id="49" max="19" man="1"/>
    <brk id="9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Matrícula-Azuero-2005-2023</vt:lpstr>
      <vt:lpstr>'Matrícula-Azuero-2005-2023'!A_impresión_IM_1</vt:lpstr>
      <vt:lpstr>'Matrícula-Azuero-2005-2023'!Área_de_impresión</vt:lpstr>
      <vt:lpstr>'Matrícula-Azuero-2005-2023'!Excel_BuiltIn_Print_Area_1</vt:lpstr>
      <vt:lpstr>'Matrícula-Azuero-2005-2023'!MAAZI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DIPLAN - DEI</dc:creator>
  <cp:lastModifiedBy>Jahir Calvo</cp:lastModifiedBy>
  <dcterms:created xsi:type="dcterms:W3CDTF">2023-10-17T21:00:06Z</dcterms:created>
  <dcterms:modified xsi:type="dcterms:W3CDTF">2023-10-19T22:27:09Z</dcterms:modified>
</cp:coreProperties>
</file>