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ir.calvo\Downloads\PUBLICAR\"/>
    </mc:Choice>
  </mc:AlternateContent>
  <xr:revisionPtr revIDLastSave="0" documentId="13_ncr:1_{0AC6250F-FE8C-4853-856D-6A625F968D59}" xr6:coauthVersionLast="47" xr6:coauthVersionMax="47" xr10:uidLastSave="{00000000-0000-0000-0000-000000000000}"/>
  <bookViews>
    <workbookView xWindow="-120" yWindow="-120" windowWidth="29040" windowHeight="15840" xr2:uid="{0FECE7F2-0109-4F12-A2F9-75C1093DD3BF}"/>
  </bookViews>
  <sheets>
    <sheet name="Matrícula-Colón-2005-2023" sheetId="1" r:id="rId1"/>
  </sheets>
  <definedNames>
    <definedName name="_1Excel_BuiltIn_Print_Area_1_1">"$#REF!.$A$4:$AA$106"</definedName>
    <definedName name="_1Excel_BuiltIn_Print_Area_1_1_1" localSheetId="0">'Matrícula-Colón-2005-2023'!$A$5:$E$126</definedName>
    <definedName name="_1Excel_BuiltIn_Print_Area_1_1_1">#REF!</definedName>
    <definedName name="_1Excel_BuiltIn_Print_Area_1_1_1_1">#REF!</definedName>
    <definedName name="_2Excel_BuiltIn_Print_Area_1_1_1_1" localSheetId="0">'Matrícula-Colón-2005-2023'!$A$5:$E$132</definedName>
    <definedName name="_2Excel_BuiltIn_Print_Area_1_1_1_1">#REF!</definedName>
    <definedName name="A_impresión_IM_1">#REF!</definedName>
    <definedName name="_xlnm.Print_Area" localSheetId="0">'Matrícula-Colón-2005-2023'!$A$1:$T$133</definedName>
    <definedName name="Excel_BuiltIn_Print_Area_1" localSheetId="0">'Matrícula-Colón-2005-2023'!$A$5:$E$132</definedName>
    <definedName name="Excel_BuiltIn_Print_Area_1">#REF!</definedName>
    <definedName name="Excel_BuiltIn_Print_Area_1_1" localSheetId="0">'Matrícula-Colón-2005-2023'!$A$5:$E$131</definedName>
    <definedName name="Excel_BuiltIn_Print_Area_1_1">#REF!</definedName>
    <definedName name="Excel_BuiltIn_Print_Area_1_1_1" localSheetId="0">'Matrícula-Colón-2005-2023'!$A$5:$E$131</definedName>
    <definedName name="Excel_BuiltIn_Print_Area_1_1_1">#REF!</definedName>
    <definedName name="MAAZI">#REF!</definedName>
    <definedName name="MAAZII">"$HIMATARO.$#REF!$#REF!:$#REF!$#REF!"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0" i="1" l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F14" i="1" s="1"/>
  <c r="E121" i="1"/>
  <c r="D121" i="1"/>
  <c r="C121" i="1"/>
  <c r="B121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7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T100" i="1"/>
  <c r="T14" i="1" s="1"/>
  <c r="S100" i="1"/>
  <c r="R100" i="1"/>
  <c r="R14" i="1" s="1"/>
  <c r="Q100" i="1"/>
  <c r="P100" i="1"/>
  <c r="O100" i="1"/>
  <c r="N100" i="1"/>
  <c r="M100" i="1"/>
  <c r="L100" i="1"/>
  <c r="L14" i="1" s="1"/>
  <c r="K100" i="1"/>
  <c r="J100" i="1"/>
  <c r="I100" i="1"/>
  <c r="H100" i="1"/>
  <c r="G100" i="1"/>
  <c r="F100" i="1"/>
  <c r="E100" i="1"/>
  <c r="D100" i="1"/>
  <c r="D14" i="1" s="1"/>
  <c r="C100" i="1"/>
  <c r="B100" i="1"/>
  <c r="B14" i="1" s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E95" i="1" s="1"/>
  <c r="D97" i="1"/>
  <c r="C97" i="1"/>
  <c r="B9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T84" i="1"/>
  <c r="T20" i="1" s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T73" i="1"/>
  <c r="S73" i="1"/>
  <c r="S16" i="1" s="1"/>
  <c r="S15" i="1" s="1"/>
  <c r="R73" i="1"/>
  <c r="R16" i="1" s="1"/>
  <c r="R15" i="1" s="1"/>
  <c r="Q73" i="1"/>
  <c r="P73" i="1"/>
  <c r="O73" i="1"/>
  <c r="O16" i="1" s="1"/>
  <c r="O15" i="1" s="1"/>
  <c r="N73" i="1"/>
  <c r="M73" i="1"/>
  <c r="M16" i="1" s="1"/>
  <c r="M15" i="1" s="1"/>
  <c r="L73" i="1"/>
  <c r="K73" i="1"/>
  <c r="K16" i="1" s="1"/>
  <c r="K15" i="1" s="1"/>
  <c r="J73" i="1"/>
  <c r="I73" i="1"/>
  <c r="H73" i="1"/>
  <c r="G73" i="1"/>
  <c r="G16" i="1" s="1"/>
  <c r="G15" i="1" s="1"/>
  <c r="F73" i="1"/>
  <c r="E73" i="1"/>
  <c r="E16" i="1" s="1"/>
  <c r="E15" i="1" s="1"/>
  <c r="D73" i="1"/>
  <c r="C73" i="1"/>
  <c r="C16" i="1" s="1"/>
  <c r="C15" i="1" s="1"/>
  <c r="B73" i="1"/>
  <c r="B16" i="1" s="1"/>
  <c r="B15" i="1" s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T55" i="1"/>
  <c r="S55" i="1"/>
  <c r="R55" i="1"/>
  <c r="Q55" i="1"/>
  <c r="Q49" i="1" s="1"/>
  <c r="P55" i="1"/>
  <c r="O55" i="1"/>
  <c r="N55" i="1"/>
  <c r="M55" i="1"/>
  <c r="L55" i="1"/>
  <c r="K55" i="1"/>
  <c r="J55" i="1"/>
  <c r="I55" i="1"/>
  <c r="I49" i="1" s="1"/>
  <c r="H55" i="1"/>
  <c r="G55" i="1"/>
  <c r="F55" i="1"/>
  <c r="E55" i="1"/>
  <c r="D55" i="1"/>
  <c r="C55" i="1"/>
  <c r="B55" i="1"/>
  <c r="T51" i="1"/>
  <c r="T49" i="1" s="1"/>
  <c r="S51" i="1"/>
  <c r="R51" i="1"/>
  <c r="R49" i="1" s="1"/>
  <c r="Q51" i="1"/>
  <c r="P51" i="1"/>
  <c r="O51" i="1"/>
  <c r="N51" i="1"/>
  <c r="M51" i="1"/>
  <c r="L51" i="1"/>
  <c r="L49" i="1" s="1"/>
  <c r="K51" i="1"/>
  <c r="J51" i="1"/>
  <c r="I51" i="1"/>
  <c r="H51" i="1"/>
  <c r="G51" i="1"/>
  <c r="F51" i="1"/>
  <c r="E51" i="1"/>
  <c r="D51" i="1"/>
  <c r="D49" i="1" s="1"/>
  <c r="C51" i="1"/>
  <c r="B51" i="1"/>
  <c r="T40" i="1"/>
  <c r="T22" i="1" s="1"/>
  <c r="T21" i="1" s="1"/>
  <c r="S40" i="1"/>
  <c r="R40" i="1"/>
  <c r="Q40" i="1"/>
  <c r="P40" i="1"/>
  <c r="O40" i="1"/>
  <c r="O22" i="1" s="1"/>
  <c r="O21" i="1" s="1"/>
  <c r="N40" i="1"/>
  <c r="N22" i="1" s="1"/>
  <c r="N21" i="1" s="1"/>
  <c r="M40" i="1"/>
  <c r="L40" i="1"/>
  <c r="L22" i="1" s="1"/>
  <c r="L21" i="1" s="1"/>
  <c r="K40" i="1"/>
  <c r="J40" i="1"/>
  <c r="I40" i="1"/>
  <c r="I22" i="1" s="1"/>
  <c r="I21" i="1" s="1"/>
  <c r="H40" i="1"/>
  <c r="G40" i="1"/>
  <c r="G22" i="1" s="1"/>
  <c r="G21" i="1" s="1"/>
  <c r="F40" i="1"/>
  <c r="E40" i="1"/>
  <c r="D40" i="1"/>
  <c r="D22" i="1" s="1"/>
  <c r="D21" i="1" s="1"/>
  <c r="C40" i="1"/>
  <c r="B40" i="1"/>
  <c r="T36" i="1"/>
  <c r="S36" i="1"/>
  <c r="R36" i="1"/>
  <c r="R20" i="1" s="1"/>
  <c r="Q36" i="1"/>
  <c r="Q20" i="1" s="1"/>
  <c r="P36" i="1"/>
  <c r="O36" i="1"/>
  <c r="O20" i="1" s="1"/>
  <c r="N36" i="1"/>
  <c r="M36" i="1"/>
  <c r="L36" i="1"/>
  <c r="K36" i="1"/>
  <c r="J36" i="1"/>
  <c r="I36" i="1"/>
  <c r="H36" i="1"/>
  <c r="G36" i="1"/>
  <c r="G20" i="1" s="1"/>
  <c r="F36" i="1"/>
  <c r="E36" i="1"/>
  <c r="D36" i="1"/>
  <c r="C36" i="1"/>
  <c r="B36" i="1"/>
  <c r="B20" i="1" s="1"/>
  <c r="T31" i="1"/>
  <c r="T19" i="1" s="1"/>
  <c r="S31" i="1"/>
  <c r="R31" i="1"/>
  <c r="R19" i="1" s="1"/>
  <c r="Q31" i="1"/>
  <c r="P31" i="1"/>
  <c r="O31" i="1"/>
  <c r="N31" i="1"/>
  <c r="M31" i="1"/>
  <c r="L31" i="1"/>
  <c r="K31" i="1"/>
  <c r="J31" i="1"/>
  <c r="J19" i="1" s="1"/>
  <c r="I31" i="1"/>
  <c r="H31" i="1"/>
  <c r="G31" i="1"/>
  <c r="G19" i="1" s="1"/>
  <c r="F31" i="1"/>
  <c r="E31" i="1"/>
  <c r="E19" i="1" s="1"/>
  <c r="D31" i="1"/>
  <c r="D19" i="1" s="1"/>
  <c r="C31" i="1"/>
  <c r="B31" i="1"/>
  <c r="B19" i="1" s="1"/>
  <c r="T28" i="1"/>
  <c r="S28" i="1"/>
  <c r="R28" i="1"/>
  <c r="Q28" i="1"/>
  <c r="P28" i="1"/>
  <c r="O28" i="1"/>
  <c r="N28" i="1"/>
  <c r="M28" i="1"/>
  <c r="M18" i="1" s="1"/>
  <c r="L28" i="1"/>
  <c r="K28" i="1"/>
  <c r="J28" i="1"/>
  <c r="J18" i="1" s="1"/>
  <c r="I28" i="1"/>
  <c r="H28" i="1"/>
  <c r="H18" i="1" s="1"/>
  <c r="G28" i="1"/>
  <c r="G18" i="1" s="1"/>
  <c r="F28" i="1"/>
  <c r="E28" i="1"/>
  <c r="E18" i="1" s="1"/>
  <c r="D28" i="1"/>
  <c r="C28" i="1"/>
  <c r="B28" i="1"/>
  <c r="T26" i="1"/>
  <c r="S26" i="1"/>
  <c r="S13" i="1" s="1"/>
  <c r="S12" i="1" s="1"/>
  <c r="R26" i="1"/>
  <c r="Q26" i="1"/>
  <c r="P26" i="1"/>
  <c r="O26" i="1"/>
  <c r="N26" i="1"/>
  <c r="M26" i="1"/>
  <c r="L26" i="1"/>
  <c r="K26" i="1"/>
  <c r="K13" i="1" s="1"/>
  <c r="K12" i="1" s="1"/>
  <c r="J26" i="1"/>
  <c r="I26" i="1"/>
  <c r="H26" i="1"/>
  <c r="G26" i="1"/>
  <c r="F26" i="1"/>
  <c r="E26" i="1"/>
  <c r="D26" i="1"/>
  <c r="C26" i="1"/>
  <c r="C13" i="1" s="1"/>
  <c r="C12" i="1" s="1"/>
  <c r="B26" i="1"/>
  <c r="F22" i="1"/>
  <c r="F21" i="1" s="1"/>
  <c r="D20" i="1"/>
  <c r="P16" i="1"/>
  <c r="P15" i="1" s="1"/>
  <c r="N16" i="1"/>
  <c r="N15" i="1" s="1"/>
  <c r="H16" i="1"/>
  <c r="H15" i="1" s="1"/>
  <c r="F16" i="1"/>
  <c r="F15" i="1" s="1"/>
  <c r="S14" i="1"/>
  <c r="Q14" i="1"/>
  <c r="P14" i="1"/>
  <c r="K14" i="1"/>
  <c r="J14" i="1"/>
  <c r="I14" i="1"/>
  <c r="H14" i="1"/>
  <c r="C14" i="1"/>
  <c r="N13" i="1"/>
  <c r="C18" i="1" l="1"/>
  <c r="C17" i="1" s="1"/>
  <c r="C10" i="1" s="1"/>
  <c r="S18" i="1"/>
  <c r="P19" i="1"/>
  <c r="M20" i="1"/>
  <c r="H95" i="1"/>
  <c r="P95" i="1"/>
  <c r="E14" i="1"/>
  <c r="M14" i="1"/>
  <c r="B117" i="1"/>
  <c r="J117" i="1"/>
  <c r="R117" i="1"/>
  <c r="G117" i="1"/>
  <c r="O117" i="1"/>
  <c r="Q117" i="1"/>
  <c r="G24" i="1"/>
  <c r="O24" i="1"/>
  <c r="C22" i="1"/>
  <c r="C21" i="1" s="1"/>
  <c r="K22" i="1"/>
  <c r="K21" i="1" s="1"/>
  <c r="S22" i="1"/>
  <c r="S21" i="1" s="1"/>
  <c r="D13" i="1"/>
  <c r="D12" i="1" s="1"/>
  <c r="L13" i="1"/>
  <c r="L12" i="1" s="1"/>
  <c r="T13" i="1"/>
  <c r="T12" i="1" s="1"/>
  <c r="I16" i="1"/>
  <c r="I15" i="1" s="1"/>
  <c r="Q16" i="1"/>
  <c r="Q15" i="1" s="1"/>
  <c r="N14" i="1"/>
  <c r="N12" i="1" s="1"/>
  <c r="E117" i="1"/>
  <c r="H24" i="1"/>
  <c r="P24" i="1"/>
  <c r="J67" i="1"/>
  <c r="O18" i="1"/>
  <c r="L19" i="1"/>
  <c r="I20" i="1"/>
  <c r="C24" i="1"/>
  <c r="B18" i="1"/>
  <c r="B17" i="1" s="1"/>
  <c r="O19" i="1"/>
  <c r="L20" i="1"/>
  <c r="Q22" i="1"/>
  <c r="Q21" i="1" s="1"/>
  <c r="P18" i="1"/>
  <c r="M19" i="1"/>
  <c r="M17" i="1" s="1"/>
  <c r="M10" i="1" s="1"/>
  <c r="J20" i="1"/>
  <c r="I117" i="1"/>
  <c r="K18" i="1"/>
  <c r="H19" i="1"/>
  <c r="E20" i="1"/>
  <c r="B22" i="1"/>
  <c r="B21" i="1" s="1"/>
  <c r="J22" i="1"/>
  <c r="J21" i="1" s="1"/>
  <c r="R22" i="1"/>
  <c r="R21" i="1" s="1"/>
  <c r="F19" i="1"/>
  <c r="J49" i="1"/>
  <c r="E17" i="1"/>
  <c r="I19" i="1"/>
  <c r="I24" i="1"/>
  <c r="N19" i="1"/>
  <c r="C67" i="1"/>
  <c r="K67" i="1"/>
  <c r="S67" i="1"/>
  <c r="H22" i="1"/>
  <c r="H21" i="1" s="1"/>
  <c r="P22" i="1"/>
  <c r="P21" i="1" s="1"/>
  <c r="C95" i="1"/>
  <c r="K95" i="1"/>
  <c r="S95" i="1"/>
  <c r="Q13" i="1"/>
  <c r="Q12" i="1" s="1"/>
  <c r="Q95" i="1"/>
  <c r="D18" i="1"/>
  <c r="D17" i="1" s="1"/>
  <c r="L18" i="1"/>
  <c r="N20" i="1"/>
  <c r="S24" i="1"/>
  <c r="N18" i="1"/>
  <c r="N17" i="1" s="1"/>
  <c r="B49" i="1"/>
  <c r="J95" i="1"/>
  <c r="O95" i="1"/>
  <c r="T95" i="1"/>
  <c r="N95" i="1"/>
  <c r="K117" i="1"/>
  <c r="N49" i="1"/>
  <c r="S19" i="1"/>
  <c r="M22" i="1"/>
  <c r="M21" i="1" s="1"/>
  <c r="O13" i="1"/>
  <c r="T16" i="1"/>
  <c r="T15" i="1" s="1"/>
  <c r="I13" i="1"/>
  <c r="I12" i="1" s="1"/>
  <c r="J16" i="1"/>
  <c r="J15" i="1" s="1"/>
  <c r="G49" i="1"/>
  <c r="O49" i="1"/>
  <c r="H67" i="1"/>
  <c r="P67" i="1"/>
  <c r="M67" i="1"/>
  <c r="M95" i="1"/>
  <c r="Q19" i="1"/>
  <c r="F24" i="1"/>
  <c r="M49" i="1"/>
  <c r="R95" i="1"/>
  <c r="L95" i="1"/>
  <c r="C117" i="1"/>
  <c r="C19" i="1"/>
  <c r="H20" i="1"/>
  <c r="H17" i="1" s="1"/>
  <c r="B67" i="1"/>
  <c r="Q67" i="1"/>
  <c r="R18" i="1"/>
  <c r="R67" i="1"/>
  <c r="E49" i="1"/>
  <c r="N67" i="1"/>
  <c r="B95" i="1"/>
  <c r="P20" i="1"/>
  <c r="I67" i="1"/>
  <c r="K24" i="1"/>
  <c r="E67" i="1"/>
  <c r="I95" i="1"/>
  <c r="T18" i="1"/>
  <c r="T17" i="1" s="1"/>
  <c r="T10" i="1" s="1"/>
  <c r="F20" i="1"/>
  <c r="E13" i="1"/>
  <c r="Q24" i="1"/>
  <c r="F67" i="1"/>
  <c r="G95" i="1"/>
  <c r="D95" i="1"/>
  <c r="F95" i="1"/>
  <c r="S117" i="1"/>
  <c r="F13" i="1"/>
  <c r="F12" i="1" s="1"/>
  <c r="F49" i="1"/>
  <c r="K19" i="1"/>
  <c r="E22" i="1"/>
  <c r="E21" i="1" s="1"/>
  <c r="G13" i="1"/>
  <c r="D16" i="1"/>
  <c r="D15" i="1" s="1"/>
  <c r="D10" i="1" s="1"/>
  <c r="L16" i="1"/>
  <c r="L15" i="1" s="1"/>
  <c r="M13" i="1"/>
  <c r="M12" i="1" s="1"/>
  <c r="N24" i="1"/>
  <c r="H117" i="1"/>
  <c r="P117" i="1"/>
  <c r="O17" i="1"/>
  <c r="P17" i="1"/>
  <c r="J17" i="1"/>
  <c r="R17" i="1"/>
  <c r="G17" i="1"/>
  <c r="H13" i="1"/>
  <c r="H12" i="1" s="1"/>
  <c r="P13" i="1"/>
  <c r="P12" i="1" s="1"/>
  <c r="I18" i="1"/>
  <c r="I17" i="1" s="1"/>
  <c r="Q18" i="1"/>
  <c r="C20" i="1"/>
  <c r="K20" i="1"/>
  <c r="K17" i="1" s="1"/>
  <c r="K10" i="1" s="1"/>
  <c r="S20" i="1"/>
  <c r="B24" i="1"/>
  <c r="J24" i="1"/>
  <c r="R24" i="1"/>
  <c r="H49" i="1"/>
  <c r="P49" i="1"/>
  <c r="D117" i="1"/>
  <c r="L117" i="1"/>
  <c r="T117" i="1"/>
  <c r="B13" i="1"/>
  <c r="B12" i="1" s="1"/>
  <c r="J13" i="1"/>
  <c r="J12" i="1" s="1"/>
  <c r="J10" i="1" s="1"/>
  <c r="R13" i="1"/>
  <c r="R12" i="1" s="1"/>
  <c r="G14" i="1"/>
  <c r="G12" i="1" s="1"/>
  <c r="G10" i="1" s="1"/>
  <c r="O14" i="1"/>
  <c r="D24" i="1"/>
  <c r="L24" i="1"/>
  <c r="T24" i="1"/>
  <c r="F117" i="1"/>
  <c r="N117" i="1"/>
  <c r="E24" i="1"/>
  <c r="M24" i="1"/>
  <c r="C49" i="1"/>
  <c r="K49" i="1"/>
  <c r="S49" i="1"/>
  <c r="D67" i="1"/>
  <c r="L67" i="1"/>
  <c r="T67" i="1"/>
  <c r="F18" i="1"/>
  <c r="G67" i="1"/>
  <c r="O67" i="1"/>
  <c r="E12" i="1" l="1"/>
  <c r="E10" i="1" s="1"/>
  <c r="Q17" i="1"/>
  <c r="S17" i="1"/>
  <c r="S10" i="1" s="1"/>
  <c r="I10" i="1"/>
  <c r="F17" i="1"/>
  <c r="F10" i="1" s="1"/>
  <c r="L17" i="1"/>
  <c r="L10" i="1" s="1"/>
  <c r="B10" i="1"/>
  <c r="R10" i="1"/>
  <c r="H10" i="1"/>
  <c r="N10" i="1"/>
  <c r="O12" i="1"/>
  <c r="O10" i="1" s="1"/>
  <c r="Q10" i="1"/>
  <c r="P10" i="1"/>
</calcChain>
</file>

<file path=xl/sharedStrings.xml><?xml version="1.0" encoding="utf-8"?>
<sst xmlns="http://schemas.openxmlformats.org/spreadsheetml/2006/main" count="115" uniqueCount="90">
  <si>
    <t>UNIVERSIDAD TECNOLÓGICA DE PANAMÁ</t>
  </si>
  <si>
    <t>DIRECCIÓN GENERAL DE PLANIFICACIÓN UNIVERSITARIA</t>
  </si>
  <si>
    <t>DEPARTAMENTO DE ESTADÍSTICA E INDICADORES</t>
  </si>
  <si>
    <t>MATRÍCULA DEL CENTRO REGIONAL DE COLÓN, SEGÚN FACULTAD Y CARRERA/PROGRAMA:</t>
  </si>
  <si>
    <t xml:space="preserve"> AÑOS 2005-2023 </t>
  </si>
  <si>
    <t>Facultad y Carrera/Programa</t>
  </si>
  <si>
    <t>TOTAL</t>
  </si>
  <si>
    <t>Total de Maestría</t>
  </si>
  <si>
    <t xml:space="preserve">      Maestría</t>
  </si>
  <si>
    <t xml:space="preserve">      Maestría y Postgrado</t>
  </si>
  <si>
    <t xml:space="preserve">Total de Postgrado </t>
  </si>
  <si>
    <t xml:space="preserve">      Postgrado </t>
  </si>
  <si>
    <t>Total de Licenciatura</t>
  </si>
  <si>
    <t xml:space="preserve">      Licenciatura en Ingeniería</t>
  </si>
  <si>
    <t xml:space="preserve">      Licenciatura </t>
  </si>
  <si>
    <t xml:space="preserve">      Licenciatura en Tecnología</t>
  </si>
  <si>
    <t>Total de Técnico</t>
  </si>
  <si>
    <t xml:space="preserve">      Técnico en Ingeniería </t>
  </si>
  <si>
    <t>FACULTAD DE INGENIERÍA CIVIL</t>
  </si>
  <si>
    <t>Maestría en</t>
  </si>
  <si>
    <t xml:space="preserve">      Ciencias</t>
  </si>
  <si>
    <t>Licenciatura en Ingeniería</t>
  </si>
  <si>
    <t xml:space="preserve">     Civil</t>
  </si>
  <si>
    <t xml:space="preserve">     Marítima Portuaria</t>
  </si>
  <si>
    <t>Licenciatura en</t>
  </si>
  <si>
    <r>
      <t xml:space="preserve">     </t>
    </r>
    <r>
      <rPr>
        <sz val="11"/>
        <color indexed="8"/>
        <rFont val="Calibri"/>
        <family val="2"/>
        <scheme val="minor"/>
      </rPr>
      <t>Edificaciones</t>
    </r>
  </si>
  <si>
    <r>
      <t xml:space="preserve">     </t>
    </r>
    <r>
      <rPr>
        <sz val="11"/>
        <rFont val="Calibri"/>
        <family val="2"/>
        <scheme val="minor"/>
      </rPr>
      <t>Operaciones Marítimas y Portuarias</t>
    </r>
  </si>
  <si>
    <t xml:space="preserve">     Saneamiento y Ambiente</t>
  </si>
  <si>
    <t xml:space="preserve">     Topografía</t>
  </si>
  <si>
    <t>Licenciatura en Tecnología</t>
  </si>
  <si>
    <t xml:space="preserve">     de Edificaciones </t>
  </si>
  <si>
    <t xml:space="preserve">     Sanitaria y Ambiental</t>
  </si>
  <si>
    <t xml:space="preserve">     Topográfica</t>
  </si>
  <si>
    <t>Técnico en Ingeniería con esp. en</t>
  </si>
  <si>
    <t xml:space="preserve">     Edificaciones </t>
  </si>
  <si>
    <t xml:space="preserve"> AÑOS 2005-2023 (Continuación)</t>
  </si>
  <si>
    <t>FACULTAD DE INGENIERÍA ELÉCTRICA</t>
  </si>
  <si>
    <r>
      <t xml:space="preserve">     </t>
    </r>
    <r>
      <rPr>
        <sz val="11"/>
        <rFont val="Calibri"/>
        <family val="2"/>
        <scheme val="minor"/>
      </rPr>
      <t>Eléctrica y Electrónica</t>
    </r>
  </si>
  <si>
    <r>
      <t xml:space="preserve">     </t>
    </r>
    <r>
      <rPr>
        <sz val="11"/>
        <rFont val="Calibri"/>
        <family val="2"/>
        <scheme val="minor"/>
      </rPr>
      <t>Electromecánica</t>
    </r>
  </si>
  <si>
    <r>
      <t xml:space="preserve">     </t>
    </r>
    <r>
      <rPr>
        <sz val="11"/>
        <rFont val="Calibri"/>
        <family val="2"/>
        <scheme val="minor"/>
      </rPr>
      <t>Electrónica y Telecomunicaciones</t>
    </r>
  </si>
  <si>
    <r>
      <t xml:space="preserve">    </t>
    </r>
    <r>
      <rPr>
        <sz val="11"/>
        <color indexed="8"/>
        <rFont val="Calibri"/>
        <family val="2"/>
        <scheme val="minor"/>
      </rPr>
      <t xml:space="preserve"> Electrónica y Sistemas de Comunicación</t>
    </r>
  </si>
  <si>
    <r>
      <t xml:space="preserve">     </t>
    </r>
    <r>
      <rPr>
        <sz val="11"/>
        <color indexed="8"/>
        <rFont val="Calibri"/>
        <family val="2"/>
        <scheme val="minor"/>
      </rPr>
      <t>Sistemas Eléctricos y Automatización</t>
    </r>
  </si>
  <si>
    <t xml:space="preserve">     Eléctrica  </t>
  </si>
  <si>
    <t xml:space="preserve">     Electrónica  </t>
  </si>
  <si>
    <t xml:space="preserve">     Electricidad  </t>
  </si>
  <si>
    <t xml:space="preserve">     Sistemas Eléctricos</t>
  </si>
  <si>
    <t xml:space="preserve">     Telecomunicaciones</t>
  </si>
  <si>
    <t>FACULTAD DE INGENIERÍA INDUSTRIAL</t>
  </si>
  <si>
    <t xml:space="preserve">     Ciencias con esp. en Administración Industrial</t>
  </si>
  <si>
    <t xml:space="preserve">     Ingeniería Industrial con esp. en Administración</t>
  </si>
  <si>
    <t xml:space="preserve">     Sistemas Logísticos y Operaciones con esp. en Centros de Distribución</t>
  </si>
  <si>
    <t>Postgrado en</t>
  </si>
  <si>
    <t xml:space="preserve">      Alta Gerencia</t>
  </si>
  <si>
    <t xml:space="preserve">     Industrial</t>
  </si>
  <si>
    <t xml:space="preserve">     Mecánica Industrial</t>
  </si>
  <si>
    <t xml:space="preserve">     Gestión Administrativa</t>
  </si>
  <si>
    <t xml:space="preserve">     Gestión de la Producción Industrial</t>
  </si>
  <si>
    <t xml:space="preserve">     Recurso Humano y Gestión de Productividad</t>
  </si>
  <si>
    <t xml:space="preserve">     Logística y Transporte Multimodal</t>
  </si>
  <si>
    <t xml:space="preserve">     Mercadeo y Comercio Internacional</t>
  </si>
  <si>
    <t xml:space="preserve">Licenciatura en Tecnología </t>
  </si>
  <si>
    <t xml:space="preserve">     Administrativa</t>
  </si>
  <si>
    <t xml:space="preserve">     Tecnología Industrial</t>
  </si>
  <si>
    <t xml:space="preserve"> AÑOS 2005-2023 (Conclusión)</t>
  </si>
  <si>
    <t>FACULTAD DE INGENIERÍA MECÁNICA</t>
  </si>
  <si>
    <t xml:space="preserve">     Ingeniería de Planta</t>
  </si>
  <si>
    <t xml:space="preserve">     Mantenimiento de Planta</t>
  </si>
  <si>
    <t>Maestría y Postgrado en</t>
  </si>
  <si>
    <t xml:space="preserve">     Energía Renovable y Ambiente</t>
  </si>
  <si>
    <t xml:space="preserve">      Ingeniería de Planta</t>
  </si>
  <si>
    <t xml:space="preserve">     Mecánica</t>
  </si>
  <si>
    <t xml:space="preserve">     Naval</t>
  </si>
  <si>
    <t xml:space="preserve">     de Mantenimiento</t>
  </si>
  <si>
    <r>
      <t>Licenciatura en</t>
    </r>
    <r>
      <rPr>
        <sz val="11"/>
        <rFont val="Calibri"/>
        <family val="2"/>
        <scheme val="minor"/>
      </rPr>
      <t xml:space="preserve"> </t>
    </r>
  </si>
  <si>
    <t xml:space="preserve">     Mecánica Automotriz</t>
  </si>
  <si>
    <t xml:space="preserve">     Mecánica con esp. en Mecánica Industrial</t>
  </si>
  <si>
    <t xml:space="preserve">     de Mecánica Industrial</t>
  </si>
  <si>
    <t xml:space="preserve">FACULTAD DE INGENIERÍA DE SISTEMAS COMPUTACIONALES </t>
  </si>
  <si>
    <t xml:space="preserve">      Seguridad Informática </t>
  </si>
  <si>
    <t xml:space="preserve">      Auditoría de Sistemas y Evaluación de Control Informático</t>
  </si>
  <si>
    <t>Licenciatura en Ingeniería de</t>
  </si>
  <si>
    <t xml:space="preserve">     Sistemas de Información</t>
  </si>
  <si>
    <t xml:space="preserve">     Sistemas y Computación</t>
  </si>
  <si>
    <t xml:space="preserve">     Desarrollo de Software (1)</t>
  </si>
  <si>
    <t xml:space="preserve">     Desarrollo y Gestión de Software </t>
  </si>
  <si>
    <t xml:space="preserve">     Redes Informáticas</t>
  </si>
  <si>
    <t>Licenciatura en Tecnología de</t>
  </si>
  <si>
    <t xml:space="preserve">     Programación y Análisis de Sistemas</t>
  </si>
  <si>
    <t xml:space="preserve">(1) Carrera en transición </t>
  </si>
  <si>
    <t xml:space="preserve">Fuente: Sistema de Matrícula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</si>
</sst>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ourier New"/>
      <family val="3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164" fontId="4" fillId="0" borderId="0"/>
    <xf numFmtId="0" fontId="8" fillId="0" borderId="0"/>
  </cellStyleXfs>
  <cellXfs count="88">
    <xf numFmtId="0" fontId="0" fillId="0" borderId="0" xfId="0"/>
    <xf numFmtId="164" fontId="6" fillId="0" borderId="0" xfId="1" applyFont="1"/>
    <xf numFmtId="164" fontId="7" fillId="0" borderId="0" xfId="1" applyFont="1"/>
    <xf numFmtId="164" fontId="5" fillId="0" borderId="0" xfId="1" applyFont="1" applyAlignment="1">
      <alignment horizontal="center" vertical="center" wrapText="1"/>
    </xf>
    <xf numFmtId="0" fontId="6" fillId="0" borderId="0" xfId="2" applyFont="1"/>
    <xf numFmtId="164" fontId="10" fillId="2" borderId="1" xfId="1" applyFont="1" applyFill="1" applyBorder="1" applyAlignment="1">
      <alignment horizontal="center" vertical="center"/>
    </xf>
    <xf numFmtId="1" fontId="10" fillId="2" borderId="2" xfId="1" applyNumberFormat="1" applyFont="1" applyFill="1" applyBorder="1" applyAlignment="1">
      <alignment horizontal="center" vertical="center"/>
    </xf>
    <xf numFmtId="1" fontId="10" fillId="2" borderId="2" xfId="1" applyNumberFormat="1" applyFont="1" applyFill="1" applyBorder="1" applyAlignment="1">
      <alignment horizontal="center" vertical="center" wrapText="1"/>
    </xf>
    <xf numFmtId="1" fontId="10" fillId="2" borderId="3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11" fillId="0" borderId="0" xfId="2" applyFont="1"/>
    <xf numFmtId="3" fontId="6" fillId="0" borderId="4" xfId="2" applyNumberFormat="1" applyFont="1" applyBorder="1"/>
    <xf numFmtId="0" fontId="6" fillId="0" borderId="4" xfId="2" applyFont="1" applyBorder="1"/>
    <xf numFmtId="0" fontId="6" fillId="0" borderId="5" xfId="2" applyFont="1" applyBorder="1"/>
    <xf numFmtId="0" fontId="2" fillId="3" borderId="0" xfId="2" applyFont="1" applyFill="1" applyAlignment="1">
      <alignment horizontal="center" vertical="center"/>
    </xf>
    <xf numFmtId="3" fontId="2" fillId="3" borderId="6" xfId="2" applyNumberFormat="1" applyFont="1" applyFill="1" applyBorder="1" applyAlignment="1">
      <alignment vertical="center"/>
    </xf>
    <xf numFmtId="3" fontId="2" fillId="3" borderId="7" xfId="2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3" fillId="0" borderId="0" xfId="2" applyFont="1"/>
    <xf numFmtId="3" fontId="6" fillId="0" borderId="6" xfId="2" applyNumberFormat="1" applyFont="1" applyBorder="1"/>
    <xf numFmtId="3" fontId="6" fillId="0" borderId="7" xfId="2" applyNumberFormat="1" applyFont="1" applyBorder="1"/>
    <xf numFmtId="164" fontId="9" fillId="0" borderId="0" xfId="1" applyFont="1"/>
    <xf numFmtId="3" fontId="6" fillId="0" borderId="6" xfId="1" applyNumberFormat="1" applyFont="1" applyBorder="1"/>
    <xf numFmtId="3" fontId="6" fillId="0" borderId="7" xfId="1" applyNumberFormat="1" applyFont="1" applyBorder="1"/>
    <xf numFmtId="164" fontId="12" fillId="0" borderId="8" xfId="1" applyFont="1" applyBorder="1"/>
    <xf numFmtId="3" fontId="9" fillId="0" borderId="6" xfId="1" applyNumberFormat="1" applyFont="1" applyBorder="1"/>
    <xf numFmtId="3" fontId="9" fillId="0" borderId="7" xfId="1" applyNumberFormat="1" applyFont="1" applyBorder="1"/>
    <xf numFmtId="164" fontId="9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0" fontId="6" fillId="0" borderId="6" xfId="2" applyFont="1" applyBorder="1"/>
    <xf numFmtId="0" fontId="6" fillId="0" borderId="7" xfId="2" applyFont="1" applyBorder="1"/>
    <xf numFmtId="0" fontId="2" fillId="4" borderId="0" xfId="2" applyFont="1" applyFill="1" applyAlignment="1">
      <alignment vertical="center"/>
    </xf>
    <xf numFmtId="3" fontId="2" fillId="4" borderId="6" xfId="2" applyNumberFormat="1" applyFont="1" applyFill="1" applyBorder="1" applyAlignment="1">
      <alignment vertical="center"/>
    </xf>
    <xf numFmtId="3" fontId="2" fillId="4" borderId="7" xfId="2" applyNumberFormat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3" fontId="9" fillId="0" borderId="6" xfId="2" applyNumberFormat="1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3" fontId="9" fillId="0" borderId="7" xfId="2" applyNumberFormat="1" applyFont="1" applyBorder="1" applyAlignment="1">
      <alignment vertical="center"/>
    </xf>
    <xf numFmtId="0" fontId="12" fillId="0" borderId="0" xfId="2" applyFont="1" applyAlignment="1">
      <alignment vertical="center"/>
    </xf>
    <xf numFmtId="3" fontId="6" fillId="0" borderId="6" xfId="2" applyNumberFormat="1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9" fillId="0" borderId="0" xfId="2" applyFont="1"/>
    <xf numFmtId="0" fontId="12" fillId="0" borderId="0" xfId="2" applyFont="1"/>
    <xf numFmtId="0" fontId="9" fillId="0" borderId="6" xfId="2" applyFont="1" applyBorder="1"/>
    <xf numFmtId="0" fontId="9" fillId="0" borderId="7" xfId="2" applyFont="1" applyBorder="1"/>
    <xf numFmtId="3" fontId="1" fillId="0" borderId="6" xfId="0" applyNumberFormat="1" applyFont="1" applyBorder="1"/>
    <xf numFmtId="3" fontId="9" fillId="0" borderId="6" xfId="2" applyNumberFormat="1" applyFont="1" applyBorder="1"/>
    <xf numFmtId="3" fontId="9" fillId="0" borderId="7" xfId="2" applyNumberFormat="1" applyFont="1" applyBorder="1"/>
    <xf numFmtId="0" fontId="11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3" fontId="6" fillId="0" borderId="0" xfId="2" applyNumberFormat="1" applyFont="1"/>
    <xf numFmtId="0" fontId="2" fillId="5" borderId="0" xfId="2" applyFont="1" applyFill="1" applyAlignment="1">
      <alignment horizontal="left" vertical="center"/>
    </xf>
    <xf numFmtId="3" fontId="2" fillId="5" borderId="6" xfId="2" applyNumberFormat="1" applyFont="1" applyFill="1" applyBorder="1" applyAlignment="1">
      <alignment vertical="center"/>
    </xf>
    <xf numFmtId="3" fontId="2" fillId="5" borderId="7" xfId="2" applyNumberFormat="1" applyFont="1" applyFill="1" applyBorder="1" applyAlignment="1">
      <alignment vertical="center"/>
    </xf>
    <xf numFmtId="0" fontId="12" fillId="0" borderId="0" xfId="2" applyFont="1" applyAlignment="1">
      <alignment horizontal="left"/>
    </xf>
    <xf numFmtId="0" fontId="13" fillId="0" borderId="6" xfId="0" applyFont="1" applyBorder="1"/>
    <xf numFmtId="0" fontId="11" fillId="6" borderId="0" xfId="2" applyFont="1" applyFill="1" applyAlignment="1">
      <alignment horizontal="left" vertical="center"/>
    </xf>
    <xf numFmtId="3" fontId="9" fillId="6" borderId="6" xfId="2" applyNumberFormat="1" applyFont="1" applyFill="1" applyBorder="1" applyAlignment="1">
      <alignment vertical="center"/>
    </xf>
    <xf numFmtId="3" fontId="9" fillId="6" borderId="7" xfId="2" applyNumberFormat="1" applyFont="1" applyFill="1" applyBorder="1" applyAlignment="1">
      <alignment vertical="center"/>
    </xf>
    <xf numFmtId="0" fontId="11" fillId="0" borderId="0" xfId="2" applyFont="1" applyAlignment="1">
      <alignment horizontal="left" vertical="center"/>
    </xf>
    <xf numFmtId="3" fontId="0" fillId="0" borderId="6" xfId="0" applyNumberFormat="1" applyBorder="1"/>
    <xf numFmtId="3" fontId="0" fillId="0" borderId="0" xfId="0" applyNumberFormat="1"/>
    <xf numFmtId="0" fontId="2" fillId="7" borderId="0" xfId="2" applyFont="1" applyFill="1" applyAlignment="1">
      <alignment horizontal="left" vertical="center"/>
    </xf>
    <xf numFmtId="3" fontId="2" fillId="7" borderId="6" xfId="2" applyNumberFormat="1" applyFont="1" applyFill="1" applyBorder="1" applyAlignment="1">
      <alignment vertical="center"/>
    </xf>
    <xf numFmtId="3" fontId="2" fillId="7" borderId="7" xfId="2" applyNumberFormat="1" applyFont="1" applyFill="1" applyBorder="1" applyAlignment="1">
      <alignment vertical="center"/>
    </xf>
    <xf numFmtId="0" fontId="6" fillId="8" borderId="0" xfId="2" applyFont="1" applyFill="1" applyAlignment="1">
      <alignment horizontal="left"/>
    </xf>
    <xf numFmtId="0" fontId="2" fillId="9" borderId="0" xfId="2" applyFont="1" applyFill="1" applyAlignment="1">
      <alignment horizontal="left" vertical="center"/>
    </xf>
    <xf numFmtId="3" fontId="2" fillId="9" borderId="6" xfId="2" applyNumberFormat="1" applyFont="1" applyFill="1" applyBorder="1" applyAlignment="1">
      <alignment vertical="center"/>
    </xf>
    <xf numFmtId="3" fontId="2" fillId="9" borderId="7" xfId="2" applyNumberFormat="1" applyFont="1" applyFill="1" applyBorder="1" applyAlignment="1">
      <alignment vertical="center"/>
    </xf>
    <xf numFmtId="0" fontId="12" fillId="0" borderId="0" xfId="2" applyFont="1" applyAlignment="1">
      <alignment horizontal="left" vertical="center"/>
    </xf>
    <xf numFmtId="0" fontId="12" fillId="0" borderId="9" xfId="2" applyFont="1" applyBorder="1" applyAlignment="1">
      <alignment horizontal="left"/>
    </xf>
    <xf numFmtId="3" fontId="6" fillId="0" borderId="10" xfId="2" applyNumberFormat="1" applyFont="1" applyBorder="1"/>
    <xf numFmtId="3" fontId="14" fillId="0" borderId="10" xfId="0" applyNumberFormat="1" applyFont="1" applyBorder="1"/>
    <xf numFmtId="0" fontId="6" fillId="0" borderId="10" xfId="2" applyFont="1" applyBorder="1"/>
    <xf numFmtId="0" fontId="6" fillId="0" borderId="11" xfId="2" applyFont="1" applyBorder="1"/>
    <xf numFmtId="164" fontId="15" fillId="0" borderId="0" xfId="1" applyFont="1"/>
    <xf numFmtId="3" fontId="9" fillId="0" borderId="0" xfId="2" applyNumberFormat="1" applyFont="1" applyAlignment="1">
      <alignment vertical="center"/>
    </xf>
    <xf numFmtId="3" fontId="6" fillId="0" borderId="0" xfId="2" applyNumberFormat="1" applyFont="1" applyAlignment="1">
      <alignment vertical="top"/>
    </xf>
    <xf numFmtId="0" fontId="6" fillId="0" borderId="0" xfId="2" applyFont="1" applyAlignment="1">
      <alignment vertical="top"/>
    </xf>
    <xf numFmtId="3" fontId="9" fillId="0" borderId="0" xfId="2" applyNumberFormat="1" applyFont="1"/>
    <xf numFmtId="164" fontId="5" fillId="0" borderId="0" xfId="1" applyFont="1" applyAlignment="1">
      <alignment horizontal="center" vertical="center" wrapText="1"/>
    </xf>
    <xf numFmtId="164" fontId="5" fillId="0" borderId="0" xfId="1" applyFont="1" applyAlignment="1">
      <alignment horizontal="center"/>
    </xf>
    <xf numFmtId="0" fontId="9" fillId="0" borderId="0" xfId="2" applyFont="1" applyAlignment="1">
      <alignment horizontal="center"/>
    </xf>
  </cellXfs>
  <cellStyles count="3">
    <cellStyle name="Normal" xfId="0" builtinId="0"/>
    <cellStyle name="Normal 2" xfId="1" xr:uid="{48516A2C-5F81-478C-82B2-3DC814946320}"/>
    <cellStyle name="Normal 3" xfId="2" xr:uid="{AFCBF216-1245-4886-A0C0-03E2FF53BF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6E62-FD0F-4283-A64B-9578B54C035A}">
  <sheetPr>
    <tabColor rgb="FFFFC000"/>
  </sheetPr>
  <dimension ref="A1:HW154"/>
  <sheetViews>
    <sheetView showGridLines="0" showZeros="0" tabSelected="1" view="pageBreakPreview" zoomScaleNormal="75" zoomScaleSheetLayoutView="100" workbookViewId="0">
      <pane xSplit="1" topLeftCell="B1" activePane="topRight" state="frozen"/>
      <selection activeCell="A142" sqref="A142:T142"/>
      <selection pane="topRight" activeCell="T8" sqref="A8:T8"/>
    </sheetView>
  </sheetViews>
  <sheetFormatPr baseColWidth="10" defaultColWidth="11.42578125" defaultRowHeight="17.100000000000001" customHeight="1" x14ac:dyDescent="0.25"/>
  <cols>
    <col min="1" max="1" width="67" style="4" customWidth="1"/>
    <col min="2" max="12" width="6" style="4" customWidth="1"/>
    <col min="13" max="13" width="6.5703125" style="4" customWidth="1"/>
    <col min="14" max="20" width="6" style="4" customWidth="1"/>
    <col min="21" max="16384" width="11.42578125" style="4"/>
  </cols>
  <sheetData>
    <row r="1" spans="1:231" s="1" customFormat="1" ht="17.100000000000001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31" s="1" customFormat="1" ht="17.100000000000001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31" s="1" customFormat="1" ht="17.100000000000001" customHeight="1" x14ac:dyDescent="0.2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31" s="1" customFormat="1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31" s="1" customFormat="1" ht="17.100000000000001" customHeight="1" x14ac:dyDescent="0.25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31" s="1" customFormat="1" ht="17.100000000000001" customHeight="1" x14ac:dyDescent="0.25">
      <c r="A6" s="85" t="s">
        <v>4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31" ht="9.7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231" s="9" customFormat="1" ht="17.100000000000001" customHeight="1" x14ac:dyDescent="0.25">
      <c r="A8" s="5" t="s">
        <v>5</v>
      </c>
      <c r="B8" s="6">
        <v>2005</v>
      </c>
      <c r="C8" s="6">
        <v>2006</v>
      </c>
      <c r="D8" s="6">
        <v>2007</v>
      </c>
      <c r="E8" s="7">
        <v>2008</v>
      </c>
      <c r="F8" s="6">
        <v>2009</v>
      </c>
      <c r="G8" s="7">
        <v>2010</v>
      </c>
      <c r="H8" s="6">
        <v>2011</v>
      </c>
      <c r="I8" s="6">
        <v>2012</v>
      </c>
      <c r="J8" s="6">
        <v>2013</v>
      </c>
      <c r="K8" s="6">
        <v>2014</v>
      </c>
      <c r="L8" s="6">
        <v>2015</v>
      </c>
      <c r="M8" s="7">
        <v>2016</v>
      </c>
      <c r="N8" s="6">
        <v>2017</v>
      </c>
      <c r="O8" s="6">
        <v>2018</v>
      </c>
      <c r="P8" s="6">
        <v>2019</v>
      </c>
      <c r="Q8" s="6">
        <v>2020</v>
      </c>
      <c r="R8" s="6">
        <v>2021</v>
      </c>
      <c r="S8" s="6">
        <v>2022</v>
      </c>
      <c r="T8" s="8">
        <v>2023</v>
      </c>
      <c r="HV8" s="4"/>
      <c r="HW8" s="4"/>
    </row>
    <row r="9" spans="1:231" ht="10.5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3"/>
    </row>
    <row r="10" spans="1:231" s="17" customFormat="1" ht="17.100000000000001" customHeight="1" x14ac:dyDescent="0.25">
      <c r="A10" s="14" t="s">
        <v>6</v>
      </c>
      <c r="B10" s="15">
        <f t="shared" ref="B10:T10" si="0">+B12+B15+B17+B21</f>
        <v>940</v>
      </c>
      <c r="C10" s="15">
        <f t="shared" si="0"/>
        <v>773</v>
      </c>
      <c r="D10" s="15">
        <f t="shared" si="0"/>
        <v>841</v>
      </c>
      <c r="E10" s="15">
        <f t="shared" si="0"/>
        <v>964</v>
      </c>
      <c r="F10" s="15">
        <f t="shared" si="0"/>
        <v>820</v>
      </c>
      <c r="G10" s="15">
        <f t="shared" si="0"/>
        <v>796</v>
      </c>
      <c r="H10" s="15">
        <f t="shared" si="0"/>
        <v>708</v>
      </c>
      <c r="I10" s="15">
        <f t="shared" si="0"/>
        <v>719</v>
      </c>
      <c r="J10" s="15">
        <f t="shared" si="0"/>
        <v>646</v>
      </c>
      <c r="K10" s="15">
        <f t="shared" si="0"/>
        <v>681</v>
      </c>
      <c r="L10" s="15">
        <f t="shared" si="0"/>
        <v>762</v>
      </c>
      <c r="M10" s="15">
        <f t="shared" si="0"/>
        <v>777</v>
      </c>
      <c r="N10" s="15">
        <f t="shared" si="0"/>
        <v>821</v>
      </c>
      <c r="O10" s="15">
        <f t="shared" si="0"/>
        <v>797</v>
      </c>
      <c r="P10" s="15">
        <f t="shared" si="0"/>
        <v>769</v>
      </c>
      <c r="Q10" s="15">
        <f t="shared" si="0"/>
        <v>684</v>
      </c>
      <c r="R10" s="15">
        <f t="shared" si="0"/>
        <v>786</v>
      </c>
      <c r="S10" s="15">
        <f t="shared" si="0"/>
        <v>744</v>
      </c>
      <c r="T10" s="16">
        <f t="shared" si="0"/>
        <v>747</v>
      </c>
      <c r="HV10" s="18"/>
      <c r="HW10" s="18"/>
    </row>
    <row r="11" spans="1:231" ht="17.100000000000001" customHeight="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</row>
    <row r="12" spans="1:231" ht="17.100000000000001" customHeight="1" x14ac:dyDescent="0.25">
      <c r="A12" s="21" t="s">
        <v>7</v>
      </c>
      <c r="B12" s="19">
        <f>SUM(B13:B14)</f>
        <v>0</v>
      </c>
      <c r="C12" s="19">
        <f>SUM(C13:C14)</f>
        <v>21</v>
      </c>
      <c r="D12" s="19">
        <f t="shared" ref="D12:T12" si="1">SUM(D13:D14)</f>
        <v>0</v>
      </c>
      <c r="E12" s="19">
        <f t="shared" si="1"/>
        <v>0</v>
      </c>
      <c r="F12" s="19">
        <f t="shared" si="1"/>
        <v>16</v>
      </c>
      <c r="G12" s="19">
        <f t="shared" si="1"/>
        <v>11</v>
      </c>
      <c r="H12" s="19">
        <f t="shared" si="1"/>
        <v>12</v>
      </c>
      <c r="I12" s="19">
        <f t="shared" si="1"/>
        <v>45</v>
      </c>
      <c r="J12" s="19">
        <f t="shared" si="1"/>
        <v>33</v>
      </c>
      <c r="K12" s="19">
        <f t="shared" si="1"/>
        <v>18</v>
      </c>
      <c r="L12" s="19">
        <f t="shared" si="1"/>
        <v>20</v>
      </c>
      <c r="M12" s="19">
        <f t="shared" si="1"/>
        <v>11</v>
      </c>
      <c r="N12" s="19">
        <f t="shared" si="1"/>
        <v>27</v>
      </c>
      <c r="O12" s="19">
        <f t="shared" si="1"/>
        <v>32</v>
      </c>
      <c r="P12" s="19">
        <f t="shared" si="1"/>
        <v>26</v>
      </c>
      <c r="Q12" s="19">
        <f t="shared" si="1"/>
        <v>18</v>
      </c>
      <c r="R12" s="19">
        <f t="shared" si="1"/>
        <v>37</v>
      </c>
      <c r="S12" s="19">
        <f t="shared" si="1"/>
        <v>10</v>
      </c>
      <c r="T12" s="20">
        <f t="shared" si="1"/>
        <v>58</v>
      </c>
    </row>
    <row r="13" spans="1:231" s="1" customFormat="1" ht="17.100000000000001" customHeight="1" x14ac:dyDescent="0.25">
      <c r="A13" s="1" t="s">
        <v>8</v>
      </c>
      <c r="B13" s="22">
        <f>B27+B69+B97+B119</f>
        <v>0</v>
      </c>
      <c r="C13" s="22">
        <f t="shared" ref="C13:T13" si="2">+C26+C69+C97+C119</f>
        <v>21</v>
      </c>
      <c r="D13" s="22">
        <f t="shared" si="2"/>
        <v>0</v>
      </c>
      <c r="E13" s="22">
        <f t="shared" si="2"/>
        <v>0</v>
      </c>
      <c r="F13" s="22">
        <f t="shared" si="2"/>
        <v>16</v>
      </c>
      <c r="G13" s="22">
        <f t="shared" si="2"/>
        <v>11</v>
      </c>
      <c r="H13" s="22">
        <f t="shared" si="2"/>
        <v>12</v>
      </c>
      <c r="I13" s="22">
        <f t="shared" si="2"/>
        <v>32</v>
      </c>
      <c r="J13" s="22">
        <f t="shared" si="2"/>
        <v>22</v>
      </c>
      <c r="K13" s="22">
        <f t="shared" si="2"/>
        <v>18</v>
      </c>
      <c r="L13" s="22">
        <f t="shared" si="2"/>
        <v>20</v>
      </c>
      <c r="M13" s="22">
        <f t="shared" si="2"/>
        <v>11</v>
      </c>
      <c r="N13" s="22">
        <f t="shared" si="2"/>
        <v>27</v>
      </c>
      <c r="O13" s="22">
        <f t="shared" si="2"/>
        <v>32</v>
      </c>
      <c r="P13" s="22">
        <f t="shared" si="2"/>
        <v>26</v>
      </c>
      <c r="Q13" s="22">
        <f t="shared" si="2"/>
        <v>18</v>
      </c>
      <c r="R13" s="22">
        <f t="shared" si="2"/>
        <v>37</v>
      </c>
      <c r="S13" s="22">
        <f t="shared" si="2"/>
        <v>10</v>
      </c>
      <c r="T13" s="23">
        <f t="shared" si="2"/>
        <v>37</v>
      </c>
    </row>
    <row r="14" spans="1:231" s="1" customFormat="1" ht="17.100000000000001" customHeight="1" x14ac:dyDescent="0.25">
      <c r="A14" s="24" t="s">
        <v>9</v>
      </c>
      <c r="B14" s="22">
        <f t="shared" ref="B14:T14" si="3">+B100+B121</f>
        <v>0</v>
      </c>
      <c r="C14" s="22">
        <f t="shared" si="3"/>
        <v>0</v>
      </c>
      <c r="D14" s="22">
        <f t="shared" si="3"/>
        <v>0</v>
      </c>
      <c r="E14" s="22">
        <f t="shared" si="3"/>
        <v>0</v>
      </c>
      <c r="F14" s="22">
        <f t="shared" si="3"/>
        <v>0</v>
      </c>
      <c r="G14" s="22">
        <f t="shared" si="3"/>
        <v>0</v>
      </c>
      <c r="H14" s="22">
        <f t="shared" si="3"/>
        <v>0</v>
      </c>
      <c r="I14" s="22">
        <f t="shared" si="3"/>
        <v>13</v>
      </c>
      <c r="J14" s="22">
        <f t="shared" si="3"/>
        <v>11</v>
      </c>
      <c r="K14" s="22">
        <f t="shared" si="3"/>
        <v>0</v>
      </c>
      <c r="L14" s="22">
        <f t="shared" si="3"/>
        <v>0</v>
      </c>
      <c r="M14" s="22">
        <f t="shared" si="3"/>
        <v>0</v>
      </c>
      <c r="N14" s="22">
        <f t="shared" si="3"/>
        <v>0</v>
      </c>
      <c r="O14" s="22">
        <f t="shared" si="3"/>
        <v>0</v>
      </c>
      <c r="P14" s="22">
        <f t="shared" si="3"/>
        <v>0</v>
      </c>
      <c r="Q14" s="22">
        <f t="shared" si="3"/>
        <v>0</v>
      </c>
      <c r="R14" s="22">
        <f t="shared" si="3"/>
        <v>0</v>
      </c>
      <c r="S14" s="22">
        <f t="shared" si="3"/>
        <v>0</v>
      </c>
      <c r="T14" s="23">
        <f t="shared" si="3"/>
        <v>21</v>
      </c>
    </row>
    <row r="15" spans="1:231" s="21" customFormat="1" ht="17.100000000000001" customHeight="1" x14ac:dyDescent="0.25">
      <c r="A15" s="21" t="s">
        <v>10</v>
      </c>
      <c r="B15" s="25">
        <f t="shared" ref="B15:T15" si="4">SUM(B16:B16)</f>
        <v>10</v>
      </c>
      <c r="C15" s="25">
        <f t="shared" si="4"/>
        <v>4</v>
      </c>
      <c r="D15" s="25">
        <f t="shared" si="4"/>
        <v>0</v>
      </c>
      <c r="E15" s="25">
        <f t="shared" si="4"/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  <c r="O15" s="25">
        <f t="shared" si="4"/>
        <v>0</v>
      </c>
      <c r="P15" s="25">
        <f t="shared" si="4"/>
        <v>0</v>
      </c>
      <c r="Q15" s="25">
        <f t="shared" si="4"/>
        <v>0</v>
      </c>
      <c r="R15" s="25">
        <f t="shared" si="4"/>
        <v>0</v>
      </c>
      <c r="S15" s="25">
        <f t="shared" si="4"/>
        <v>0</v>
      </c>
      <c r="T15" s="26">
        <f t="shared" si="4"/>
        <v>0</v>
      </c>
    </row>
    <row r="16" spans="1:231" s="1" customFormat="1" ht="17.100000000000001" customHeight="1" x14ac:dyDescent="0.25">
      <c r="A16" s="1" t="s">
        <v>11</v>
      </c>
      <c r="B16" s="22">
        <f t="shared" ref="B16:T16" si="5">+B73+B102</f>
        <v>10</v>
      </c>
      <c r="C16" s="22">
        <f t="shared" si="5"/>
        <v>4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3">
        <f t="shared" si="5"/>
        <v>0</v>
      </c>
    </row>
    <row r="17" spans="1:231" s="21" customFormat="1" ht="17.100000000000001" customHeight="1" x14ac:dyDescent="0.25">
      <c r="A17" s="27" t="s">
        <v>12</v>
      </c>
      <c r="B17" s="25">
        <f>SUM(B18:B20)</f>
        <v>540</v>
      </c>
      <c r="C17" s="25">
        <f t="shared" ref="C17:T17" si="6">SUM(C18:C20)</f>
        <v>510</v>
      </c>
      <c r="D17" s="25">
        <f t="shared" si="6"/>
        <v>684</v>
      </c>
      <c r="E17" s="25">
        <f t="shared" si="6"/>
        <v>878</v>
      </c>
      <c r="F17" s="25">
        <f t="shared" si="6"/>
        <v>759</v>
      </c>
      <c r="G17" s="25">
        <f t="shared" si="6"/>
        <v>759</v>
      </c>
      <c r="H17" s="25">
        <f t="shared" si="6"/>
        <v>693</v>
      </c>
      <c r="I17" s="25">
        <f t="shared" si="6"/>
        <v>674</v>
      </c>
      <c r="J17" s="25">
        <f t="shared" si="6"/>
        <v>613</v>
      </c>
      <c r="K17" s="25">
        <f t="shared" si="6"/>
        <v>661</v>
      </c>
      <c r="L17" s="25">
        <f t="shared" si="6"/>
        <v>740</v>
      </c>
      <c r="M17" s="25">
        <f t="shared" si="6"/>
        <v>764</v>
      </c>
      <c r="N17" s="25">
        <f t="shared" si="6"/>
        <v>794</v>
      </c>
      <c r="O17" s="25">
        <f t="shared" si="6"/>
        <v>764</v>
      </c>
      <c r="P17" s="25">
        <f t="shared" si="6"/>
        <v>737</v>
      </c>
      <c r="Q17" s="25">
        <f t="shared" si="6"/>
        <v>647</v>
      </c>
      <c r="R17" s="25">
        <f t="shared" si="6"/>
        <v>680</v>
      </c>
      <c r="S17" s="25">
        <f t="shared" si="6"/>
        <v>701</v>
      </c>
      <c r="T17" s="26">
        <f t="shared" si="6"/>
        <v>656</v>
      </c>
    </row>
    <row r="18" spans="1:231" s="1" customFormat="1" ht="17.100000000000001" customHeight="1" x14ac:dyDescent="0.25">
      <c r="A18" s="28" t="s">
        <v>13</v>
      </c>
      <c r="B18" s="22">
        <f t="shared" ref="B18:T18" si="7">+B28+B51+B75+B104+B123</f>
        <v>22</v>
      </c>
      <c r="C18" s="22">
        <f t="shared" si="7"/>
        <v>44</v>
      </c>
      <c r="D18" s="22">
        <f t="shared" si="7"/>
        <v>123</v>
      </c>
      <c r="E18" s="22">
        <f t="shared" si="7"/>
        <v>160</v>
      </c>
      <c r="F18" s="22">
        <f t="shared" si="7"/>
        <v>125</v>
      </c>
      <c r="G18" s="22">
        <f t="shared" si="7"/>
        <v>108</v>
      </c>
      <c r="H18" s="22">
        <f t="shared" si="7"/>
        <v>93</v>
      </c>
      <c r="I18" s="22">
        <f t="shared" si="7"/>
        <v>103</v>
      </c>
      <c r="J18" s="22">
        <f t="shared" si="7"/>
        <v>87</v>
      </c>
      <c r="K18" s="22">
        <f t="shared" si="7"/>
        <v>153</v>
      </c>
      <c r="L18" s="22">
        <f t="shared" si="7"/>
        <v>154</v>
      </c>
      <c r="M18" s="22">
        <f t="shared" si="7"/>
        <v>138</v>
      </c>
      <c r="N18" s="22">
        <f t="shared" si="7"/>
        <v>109</v>
      </c>
      <c r="O18" s="22">
        <f t="shared" si="7"/>
        <v>104</v>
      </c>
      <c r="P18" s="22">
        <f t="shared" si="7"/>
        <v>90</v>
      </c>
      <c r="Q18" s="22">
        <f t="shared" si="7"/>
        <v>81</v>
      </c>
      <c r="R18" s="22">
        <f t="shared" si="7"/>
        <v>74</v>
      </c>
      <c r="S18" s="22">
        <f t="shared" si="7"/>
        <v>79</v>
      </c>
      <c r="T18" s="23">
        <f t="shared" si="7"/>
        <v>77</v>
      </c>
    </row>
    <row r="19" spans="1:231" s="1" customFormat="1" ht="17.100000000000001" customHeight="1" x14ac:dyDescent="0.25">
      <c r="A19" s="28" t="s">
        <v>14</v>
      </c>
      <c r="B19" s="22">
        <f t="shared" ref="B19:T19" si="8">B31+B55+B78+B108+B126</f>
        <v>306</v>
      </c>
      <c r="C19" s="22">
        <f t="shared" si="8"/>
        <v>326</v>
      </c>
      <c r="D19" s="22">
        <f t="shared" si="8"/>
        <v>488</v>
      </c>
      <c r="E19" s="22">
        <f t="shared" si="8"/>
        <v>666</v>
      </c>
      <c r="F19" s="22">
        <f t="shared" si="8"/>
        <v>617</v>
      </c>
      <c r="G19" s="22">
        <f t="shared" si="8"/>
        <v>651</v>
      </c>
      <c r="H19" s="22">
        <f t="shared" si="8"/>
        <v>600</v>
      </c>
      <c r="I19" s="22">
        <f t="shared" si="8"/>
        <v>570</v>
      </c>
      <c r="J19" s="22">
        <f t="shared" si="8"/>
        <v>526</v>
      </c>
      <c r="K19" s="22">
        <f t="shared" si="8"/>
        <v>507</v>
      </c>
      <c r="L19" s="22">
        <f t="shared" si="8"/>
        <v>583</v>
      </c>
      <c r="M19" s="22">
        <f t="shared" si="8"/>
        <v>624</v>
      </c>
      <c r="N19" s="22">
        <f t="shared" si="8"/>
        <v>682</v>
      </c>
      <c r="O19" s="22">
        <f t="shared" si="8"/>
        <v>656</v>
      </c>
      <c r="P19" s="22">
        <f t="shared" si="8"/>
        <v>645</v>
      </c>
      <c r="Q19" s="22">
        <f t="shared" si="8"/>
        <v>565</v>
      </c>
      <c r="R19" s="22">
        <f t="shared" si="8"/>
        <v>606</v>
      </c>
      <c r="S19" s="22">
        <f t="shared" si="8"/>
        <v>619</v>
      </c>
      <c r="T19" s="23">
        <f t="shared" si="8"/>
        <v>579</v>
      </c>
    </row>
    <row r="20" spans="1:231" s="1" customFormat="1" ht="17.100000000000001" customHeight="1" x14ac:dyDescent="0.25">
      <c r="A20" s="28" t="s">
        <v>15</v>
      </c>
      <c r="B20" s="22">
        <f t="shared" ref="B20:T20" si="9">+B36+B58+B84+B111+B130</f>
        <v>212</v>
      </c>
      <c r="C20" s="22">
        <f t="shared" si="9"/>
        <v>140</v>
      </c>
      <c r="D20" s="22">
        <f t="shared" si="9"/>
        <v>73</v>
      </c>
      <c r="E20" s="22">
        <f t="shared" si="9"/>
        <v>52</v>
      </c>
      <c r="F20" s="22">
        <f t="shared" si="9"/>
        <v>17</v>
      </c>
      <c r="G20" s="22">
        <f t="shared" si="9"/>
        <v>0</v>
      </c>
      <c r="H20" s="22">
        <f t="shared" si="9"/>
        <v>0</v>
      </c>
      <c r="I20" s="22">
        <f t="shared" si="9"/>
        <v>1</v>
      </c>
      <c r="J20" s="22">
        <f t="shared" si="9"/>
        <v>0</v>
      </c>
      <c r="K20" s="22">
        <f t="shared" si="9"/>
        <v>1</v>
      </c>
      <c r="L20" s="22">
        <f t="shared" si="9"/>
        <v>3</v>
      </c>
      <c r="M20" s="22">
        <f t="shared" si="9"/>
        <v>2</v>
      </c>
      <c r="N20" s="22">
        <f t="shared" si="9"/>
        <v>3</v>
      </c>
      <c r="O20" s="22">
        <f t="shared" si="9"/>
        <v>4</v>
      </c>
      <c r="P20" s="22">
        <f t="shared" si="9"/>
        <v>2</v>
      </c>
      <c r="Q20" s="22">
        <f t="shared" si="9"/>
        <v>1</v>
      </c>
      <c r="R20" s="22">
        <f t="shared" si="9"/>
        <v>0</v>
      </c>
      <c r="S20" s="22">
        <f t="shared" si="9"/>
        <v>3</v>
      </c>
      <c r="T20" s="23">
        <f t="shared" si="9"/>
        <v>0</v>
      </c>
    </row>
    <row r="21" spans="1:231" s="21" customFormat="1" ht="17.100000000000001" customHeight="1" x14ac:dyDescent="0.25">
      <c r="A21" s="27" t="s">
        <v>16</v>
      </c>
      <c r="B21" s="25">
        <f t="shared" ref="B21:T21" si="10">SUM(B22:B22)</f>
        <v>390</v>
      </c>
      <c r="C21" s="25">
        <f t="shared" si="10"/>
        <v>238</v>
      </c>
      <c r="D21" s="25">
        <f t="shared" si="10"/>
        <v>157</v>
      </c>
      <c r="E21" s="25">
        <f t="shared" si="10"/>
        <v>86</v>
      </c>
      <c r="F21" s="25">
        <f t="shared" si="10"/>
        <v>45</v>
      </c>
      <c r="G21" s="25">
        <f t="shared" si="10"/>
        <v>26</v>
      </c>
      <c r="H21" s="25">
        <f t="shared" si="10"/>
        <v>3</v>
      </c>
      <c r="I21" s="25">
        <f t="shared" si="10"/>
        <v>0</v>
      </c>
      <c r="J21" s="25">
        <f t="shared" si="10"/>
        <v>0</v>
      </c>
      <c r="K21" s="25">
        <f t="shared" si="10"/>
        <v>2</v>
      </c>
      <c r="L21" s="25">
        <f t="shared" si="10"/>
        <v>2</v>
      </c>
      <c r="M21" s="25">
        <f t="shared" si="10"/>
        <v>2</v>
      </c>
      <c r="N21" s="25">
        <f t="shared" si="10"/>
        <v>0</v>
      </c>
      <c r="O21" s="25">
        <f t="shared" si="10"/>
        <v>1</v>
      </c>
      <c r="P21" s="25">
        <f t="shared" si="10"/>
        <v>6</v>
      </c>
      <c r="Q21" s="25">
        <f t="shared" si="10"/>
        <v>19</v>
      </c>
      <c r="R21" s="25">
        <f t="shared" si="10"/>
        <v>69</v>
      </c>
      <c r="S21" s="25">
        <f t="shared" si="10"/>
        <v>33</v>
      </c>
      <c r="T21" s="26">
        <f t="shared" si="10"/>
        <v>33</v>
      </c>
    </row>
    <row r="22" spans="1:231" s="1" customFormat="1" ht="17.100000000000001" customHeight="1" x14ac:dyDescent="0.25">
      <c r="A22" s="28" t="s">
        <v>17</v>
      </c>
      <c r="B22" s="22">
        <f t="shared" ref="B22:T22" si="11">+B40+B61+B87+B114</f>
        <v>390</v>
      </c>
      <c r="C22" s="22">
        <f t="shared" si="11"/>
        <v>238</v>
      </c>
      <c r="D22" s="22">
        <f t="shared" si="11"/>
        <v>157</v>
      </c>
      <c r="E22" s="22">
        <f t="shared" si="11"/>
        <v>86</v>
      </c>
      <c r="F22" s="22">
        <f t="shared" si="11"/>
        <v>45</v>
      </c>
      <c r="G22" s="22">
        <f t="shared" si="11"/>
        <v>26</v>
      </c>
      <c r="H22" s="22">
        <f t="shared" si="11"/>
        <v>3</v>
      </c>
      <c r="I22" s="22">
        <f t="shared" si="11"/>
        <v>0</v>
      </c>
      <c r="J22" s="22">
        <f t="shared" si="11"/>
        <v>0</v>
      </c>
      <c r="K22" s="22">
        <f t="shared" si="11"/>
        <v>2</v>
      </c>
      <c r="L22" s="22">
        <f t="shared" si="11"/>
        <v>2</v>
      </c>
      <c r="M22" s="22">
        <f t="shared" si="11"/>
        <v>2</v>
      </c>
      <c r="N22" s="22">
        <f t="shared" si="11"/>
        <v>0</v>
      </c>
      <c r="O22" s="22">
        <f t="shared" si="11"/>
        <v>1</v>
      </c>
      <c r="P22" s="22">
        <f t="shared" si="11"/>
        <v>6</v>
      </c>
      <c r="Q22" s="22">
        <f t="shared" si="11"/>
        <v>19</v>
      </c>
      <c r="R22" s="22">
        <f t="shared" si="11"/>
        <v>69</v>
      </c>
      <c r="S22" s="22">
        <f t="shared" si="11"/>
        <v>33</v>
      </c>
      <c r="T22" s="23">
        <f t="shared" si="11"/>
        <v>33</v>
      </c>
    </row>
    <row r="23" spans="1:231" ht="17.100000000000001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9"/>
      <c r="T23" s="30"/>
    </row>
    <row r="24" spans="1:231" s="34" customFormat="1" ht="17.100000000000001" customHeight="1" x14ac:dyDescent="0.25">
      <c r="A24" s="31" t="s">
        <v>18</v>
      </c>
      <c r="B24" s="32">
        <f>+B26+B28+B31+B36+B40</f>
        <v>291</v>
      </c>
      <c r="C24" s="32">
        <f t="shared" ref="C24:T24" si="12">+C26+C28+C31+C36+C40</f>
        <v>288</v>
      </c>
      <c r="D24" s="32">
        <f t="shared" si="12"/>
        <v>328</v>
      </c>
      <c r="E24" s="32">
        <f t="shared" si="12"/>
        <v>409</v>
      </c>
      <c r="F24" s="32">
        <f t="shared" si="12"/>
        <v>321</v>
      </c>
      <c r="G24" s="32">
        <f t="shared" si="12"/>
        <v>316</v>
      </c>
      <c r="H24" s="32">
        <f t="shared" si="12"/>
        <v>266</v>
      </c>
      <c r="I24" s="32">
        <f t="shared" si="12"/>
        <v>239</v>
      </c>
      <c r="J24" s="32">
        <f t="shared" si="12"/>
        <v>200</v>
      </c>
      <c r="K24" s="32">
        <f t="shared" si="12"/>
        <v>204</v>
      </c>
      <c r="L24" s="32">
        <f t="shared" si="12"/>
        <v>227</v>
      </c>
      <c r="M24" s="32">
        <f t="shared" si="12"/>
        <v>277</v>
      </c>
      <c r="N24" s="32">
        <f t="shared" si="12"/>
        <v>282</v>
      </c>
      <c r="O24" s="32">
        <f t="shared" si="12"/>
        <v>240</v>
      </c>
      <c r="P24" s="32">
        <f t="shared" si="12"/>
        <v>215</v>
      </c>
      <c r="Q24" s="32">
        <f t="shared" si="12"/>
        <v>204</v>
      </c>
      <c r="R24" s="32">
        <f t="shared" si="12"/>
        <v>208</v>
      </c>
      <c r="S24" s="32">
        <f t="shared" si="12"/>
        <v>227</v>
      </c>
      <c r="T24" s="33">
        <f t="shared" si="12"/>
        <v>217</v>
      </c>
      <c r="HV24" s="4"/>
      <c r="HW24" s="4"/>
    </row>
    <row r="25" spans="1:231" s="34" customFormat="1" ht="10.5" customHeight="1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38"/>
      <c r="HV25" s="4"/>
      <c r="HW25" s="4"/>
    </row>
    <row r="26" spans="1:231" s="34" customFormat="1" ht="17.100000000000001" customHeight="1" x14ac:dyDescent="0.25">
      <c r="A26" s="35" t="s">
        <v>19</v>
      </c>
      <c r="B26" s="36">
        <f>+B27</f>
        <v>0</v>
      </c>
      <c r="C26" s="36">
        <f t="shared" ref="C26:T26" si="13">+C27</f>
        <v>0</v>
      </c>
      <c r="D26" s="36">
        <f t="shared" si="13"/>
        <v>0</v>
      </c>
      <c r="E26" s="36">
        <f t="shared" si="13"/>
        <v>0</v>
      </c>
      <c r="F26" s="36">
        <f t="shared" si="13"/>
        <v>0</v>
      </c>
      <c r="G26" s="36">
        <f t="shared" si="13"/>
        <v>0</v>
      </c>
      <c r="H26" s="36">
        <f t="shared" si="13"/>
        <v>0</v>
      </c>
      <c r="I26" s="36">
        <f t="shared" si="13"/>
        <v>0</v>
      </c>
      <c r="J26" s="36">
        <f t="shared" si="13"/>
        <v>11</v>
      </c>
      <c r="K26" s="36">
        <f t="shared" si="13"/>
        <v>0</v>
      </c>
      <c r="L26" s="36">
        <f t="shared" si="13"/>
        <v>0</v>
      </c>
      <c r="M26" s="36">
        <f t="shared" si="13"/>
        <v>0</v>
      </c>
      <c r="N26" s="36">
        <f t="shared" si="13"/>
        <v>0</v>
      </c>
      <c r="O26" s="36">
        <f t="shared" si="13"/>
        <v>0</v>
      </c>
      <c r="P26" s="36">
        <f t="shared" si="13"/>
        <v>0</v>
      </c>
      <c r="Q26" s="36">
        <f t="shared" si="13"/>
        <v>0</v>
      </c>
      <c r="R26" s="36">
        <f t="shared" si="13"/>
        <v>0</v>
      </c>
      <c r="S26" s="36">
        <f t="shared" si="13"/>
        <v>0</v>
      </c>
      <c r="T26" s="39">
        <f t="shared" si="13"/>
        <v>0</v>
      </c>
      <c r="HV26" s="4"/>
      <c r="HW26" s="4"/>
    </row>
    <row r="27" spans="1:231" s="44" customFormat="1" ht="17.100000000000001" customHeight="1" x14ac:dyDescent="0.25">
      <c r="A27" s="40" t="s">
        <v>20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11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2"/>
      <c r="T27" s="43"/>
      <c r="HV27" s="4"/>
      <c r="HW27" s="4"/>
    </row>
    <row r="28" spans="1:231" s="45" customFormat="1" ht="17.100000000000001" customHeight="1" x14ac:dyDescent="0.25">
      <c r="A28" s="35" t="s">
        <v>21</v>
      </c>
      <c r="B28" s="36">
        <f>SUM(B29:B30)</f>
        <v>2</v>
      </c>
      <c r="C28" s="36">
        <f t="shared" ref="C28:T28" si="14">SUM(C29:C30)</f>
        <v>44</v>
      </c>
      <c r="D28" s="36">
        <f t="shared" si="14"/>
        <v>96</v>
      </c>
      <c r="E28" s="36">
        <f t="shared" si="14"/>
        <v>113</v>
      </c>
      <c r="F28" s="36">
        <f t="shared" si="14"/>
        <v>93</v>
      </c>
      <c r="G28" s="36">
        <f t="shared" si="14"/>
        <v>78</v>
      </c>
      <c r="H28" s="36">
        <f t="shared" si="14"/>
        <v>64</v>
      </c>
      <c r="I28" s="36">
        <f t="shared" si="14"/>
        <v>56</v>
      </c>
      <c r="J28" s="36">
        <f t="shared" si="14"/>
        <v>28</v>
      </c>
      <c r="K28" s="36">
        <f t="shared" si="14"/>
        <v>38</v>
      </c>
      <c r="L28" s="36">
        <f t="shared" si="14"/>
        <v>38</v>
      </c>
      <c r="M28" s="36">
        <f t="shared" si="14"/>
        <v>56</v>
      </c>
      <c r="N28" s="36">
        <f t="shared" si="14"/>
        <v>47</v>
      </c>
      <c r="O28" s="36">
        <f t="shared" si="14"/>
        <v>25</v>
      </c>
      <c r="P28" s="36">
        <f t="shared" si="14"/>
        <v>15</v>
      </c>
      <c r="Q28" s="36">
        <f t="shared" si="14"/>
        <v>19</v>
      </c>
      <c r="R28" s="36">
        <f t="shared" si="14"/>
        <v>16</v>
      </c>
      <c r="S28" s="36">
        <f t="shared" si="14"/>
        <v>12</v>
      </c>
      <c r="T28" s="39">
        <f t="shared" si="14"/>
        <v>10</v>
      </c>
      <c r="HV28" s="4"/>
      <c r="HW28" s="4"/>
    </row>
    <row r="29" spans="1:231" s="45" customFormat="1" ht="17.100000000000001" customHeight="1" x14ac:dyDescent="0.25">
      <c r="A29" s="46" t="s">
        <v>22</v>
      </c>
      <c r="B29" s="19">
        <v>2</v>
      </c>
      <c r="C29" s="19"/>
      <c r="D29" s="19">
        <v>15</v>
      </c>
      <c r="E29" s="19">
        <v>23</v>
      </c>
      <c r="F29" s="19">
        <v>14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47"/>
      <c r="T29" s="48"/>
      <c r="HV29" s="4"/>
      <c r="HW29" s="4"/>
    </row>
    <row r="30" spans="1:231" s="45" customFormat="1" ht="17.100000000000001" customHeight="1" x14ac:dyDescent="0.25">
      <c r="A30" s="46" t="s">
        <v>23</v>
      </c>
      <c r="B30" s="19"/>
      <c r="C30" s="19">
        <v>44</v>
      </c>
      <c r="D30" s="19">
        <v>81</v>
      </c>
      <c r="E30" s="19">
        <v>90</v>
      </c>
      <c r="F30" s="19">
        <v>79</v>
      </c>
      <c r="G30" s="19">
        <v>78</v>
      </c>
      <c r="H30" s="19">
        <v>64</v>
      </c>
      <c r="I30" s="19">
        <v>56</v>
      </c>
      <c r="J30" s="19">
        <v>28</v>
      </c>
      <c r="K30" s="19">
        <v>38</v>
      </c>
      <c r="L30" s="19">
        <v>38</v>
      </c>
      <c r="M30" s="19">
        <v>56</v>
      </c>
      <c r="N30" s="19">
        <v>47</v>
      </c>
      <c r="O30" s="19">
        <v>25</v>
      </c>
      <c r="P30" s="19">
        <v>15</v>
      </c>
      <c r="Q30" s="49">
        <v>19</v>
      </c>
      <c r="R30" s="49">
        <v>16</v>
      </c>
      <c r="S30" s="29">
        <v>12</v>
      </c>
      <c r="T30" s="30">
        <v>10</v>
      </c>
      <c r="HV30" s="4"/>
      <c r="HW30" s="4"/>
    </row>
    <row r="31" spans="1:231" s="45" customFormat="1" ht="17.100000000000001" customHeight="1" x14ac:dyDescent="0.25">
      <c r="A31" s="10" t="s">
        <v>24</v>
      </c>
      <c r="B31" s="50">
        <f>SUM(B32:B35)</f>
        <v>173</v>
      </c>
      <c r="C31" s="50">
        <f>SUM(C32:C35)</f>
        <v>212</v>
      </c>
      <c r="D31" s="50">
        <f t="shared" ref="D31:T31" si="15">SUM(D32:D35)</f>
        <v>225</v>
      </c>
      <c r="E31" s="50">
        <f t="shared" si="15"/>
        <v>292</v>
      </c>
      <c r="F31" s="50">
        <f t="shared" si="15"/>
        <v>227</v>
      </c>
      <c r="G31" s="50">
        <f t="shared" si="15"/>
        <v>238</v>
      </c>
      <c r="H31" s="50">
        <f t="shared" si="15"/>
        <v>202</v>
      </c>
      <c r="I31" s="50">
        <f t="shared" si="15"/>
        <v>183</v>
      </c>
      <c r="J31" s="50">
        <f t="shared" si="15"/>
        <v>161</v>
      </c>
      <c r="K31" s="50">
        <f t="shared" si="15"/>
        <v>166</v>
      </c>
      <c r="L31" s="50">
        <f t="shared" si="15"/>
        <v>189</v>
      </c>
      <c r="M31" s="50">
        <f t="shared" si="15"/>
        <v>220</v>
      </c>
      <c r="N31" s="50">
        <f t="shared" si="15"/>
        <v>235</v>
      </c>
      <c r="O31" s="50">
        <f t="shared" si="15"/>
        <v>215</v>
      </c>
      <c r="P31" s="50">
        <f t="shared" si="15"/>
        <v>200</v>
      </c>
      <c r="Q31" s="50">
        <f t="shared" si="15"/>
        <v>185</v>
      </c>
      <c r="R31" s="50">
        <f t="shared" si="15"/>
        <v>192</v>
      </c>
      <c r="S31" s="50">
        <f t="shared" si="15"/>
        <v>215</v>
      </c>
      <c r="T31" s="51">
        <f t="shared" si="15"/>
        <v>207</v>
      </c>
      <c r="HV31" s="4"/>
      <c r="HW31" s="4"/>
    </row>
    <row r="32" spans="1:231" ht="17.100000000000001" customHeight="1" x14ac:dyDescent="0.25">
      <c r="A32" s="10" t="s">
        <v>25</v>
      </c>
      <c r="B32" s="19"/>
      <c r="C32" s="19">
        <v>38</v>
      </c>
      <c r="D32" s="19">
        <v>42</v>
      </c>
      <c r="E32" s="19">
        <v>56</v>
      </c>
      <c r="F32" s="19">
        <v>42</v>
      </c>
      <c r="G32" s="19">
        <v>63</v>
      </c>
      <c r="H32" s="19">
        <v>49</v>
      </c>
      <c r="I32" s="19">
        <v>51</v>
      </c>
      <c r="J32" s="19">
        <v>43</v>
      </c>
      <c r="K32" s="19">
        <v>55</v>
      </c>
      <c r="L32" s="19">
        <v>60</v>
      </c>
      <c r="M32" s="19">
        <v>65</v>
      </c>
      <c r="N32" s="19">
        <v>73</v>
      </c>
      <c r="O32" s="19">
        <v>64</v>
      </c>
      <c r="P32" s="19">
        <v>61</v>
      </c>
      <c r="Q32" s="49">
        <v>58</v>
      </c>
      <c r="R32" s="49">
        <v>68</v>
      </c>
      <c r="S32" s="29">
        <v>65</v>
      </c>
      <c r="T32" s="30">
        <v>68</v>
      </c>
    </row>
    <row r="33" spans="1:231" s="45" customFormat="1" ht="17.100000000000001" customHeight="1" x14ac:dyDescent="0.25">
      <c r="A33" s="46" t="s">
        <v>26</v>
      </c>
      <c r="B33" s="19">
        <v>173</v>
      </c>
      <c r="C33" s="19">
        <v>164</v>
      </c>
      <c r="D33" s="19">
        <v>164</v>
      </c>
      <c r="E33" s="19">
        <v>217</v>
      </c>
      <c r="F33" s="19">
        <v>180</v>
      </c>
      <c r="G33" s="19">
        <v>175</v>
      </c>
      <c r="H33" s="19">
        <v>153</v>
      </c>
      <c r="I33" s="19">
        <v>132</v>
      </c>
      <c r="J33" s="19">
        <v>103</v>
      </c>
      <c r="K33" s="19">
        <v>95</v>
      </c>
      <c r="L33" s="19">
        <v>108</v>
      </c>
      <c r="M33" s="19">
        <v>127</v>
      </c>
      <c r="N33" s="19">
        <v>119</v>
      </c>
      <c r="O33" s="19">
        <v>107</v>
      </c>
      <c r="P33" s="19">
        <v>102</v>
      </c>
      <c r="Q33" s="49">
        <v>97</v>
      </c>
      <c r="R33" s="49">
        <v>105</v>
      </c>
      <c r="S33" s="29">
        <v>126</v>
      </c>
      <c r="T33" s="30">
        <v>117</v>
      </c>
      <c r="HV33" s="4"/>
      <c r="HW33" s="4"/>
    </row>
    <row r="34" spans="1:231" s="45" customFormat="1" ht="17.100000000000001" customHeight="1" x14ac:dyDescent="0.25">
      <c r="A34" s="46" t="s">
        <v>27</v>
      </c>
      <c r="B34" s="19"/>
      <c r="C34" s="19">
        <v>10</v>
      </c>
      <c r="D34" s="19">
        <v>19</v>
      </c>
      <c r="E34" s="19">
        <v>19</v>
      </c>
      <c r="F34" s="19">
        <v>5</v>
      </c>
      <c r="G34" s="19"/>
      <c r="H34" s="19"/>
      <c r="I34" s="19"/>
      <c r="J34" s="19">
        <v>13</v>
      </c>
      <c r="K34" s="19">
        <v>16</v>
      </c>
      <c r="L34" s="19">
        <v>21</v>
      </c>
      <c r="M34" s="19">
        <v>28</v>
      </c>
      <c r="N34" s="19">
        <v>43</v>
      </c>
      <c r="O34" s="19">
        <v>44</v>
      </c>
      <c r="P34" s="19">
        <v>37</v>
      </c>
      <c r="Q34" s="49">
        <v>30</v>
      </c>
      <c r="R34" s="49">
        <v>19</v>
      </c>
      <c r="S34" s="29">
        <v>24</v>
      </c>
      <c r="T34" s="30">
        <v>22</v>
      </c>
      <c r="HV34" s="4"/>
      <c r="HW34" s="4"/>
    </row>
    <row r="35" spans="1:231" s="45" customFormat="1" ht="17.100000000000001" customHeight="1" x14ac:dyDescent="0.25">
      <c r="A35" s="46" t="s">
        <v>28</v>
      </c>
      <c r="B35" s="19"/>
      <c r="C35" s="19"/>
      <c r="D35" s="19"/>
      <c r="E35" s="19"/>
      <c r="F35" s="19"/>
      <c r="G35" s="19"/>
      <c r="H35" s="19"/>
      <c r="I35" s="19"/>
      <c r="J35" s="19">
        <v>2</v>
      </c>
      <c r="K35" s="19"/>
      <c r="L35" s="19"/>
      <c r="M35" s="19"/>
      <c r="N35" s="19"/>
      <c r="O35" s="19"/>
      <c r="P35" s="19"/>
      <c r="Q35" s="19"/>
      <c r="R35" s="19"/>
      <c r="S35" s="47"/>
      <c r="T35" s="48"/>
      <c r="HV35" s="4"/>
      <c r="HW35" s="4"/>
    </row>
    <row r="36" spans="1:231" s="45" customFormat="1" ht="17.100000000000001" customHeight="1" x14ac:dyDescent="0.25">
      <c r="A36" s="52" t="s">
        <v>29</v>
      </c>
      <c r="B36" s="50">
        <f>SUM(B37:B39)</f>
        <v>38</v>
      </c>
      <c r="C36" s="50">
        <f t="shared" ref="C36:T36" si="16">SUM(C37:C39)</f>
        <v>8</v>
      </c>
      <c r="D36" s="50">
        <f t="shared" si="16"/>
        <v>0</v>
      </c>
      <c r="E36" s="50">
        <f t="shared" si="16"/>
        <v>0</v>
      </c>
      <c r="F36" s="50">
        <f t="shared" si="16"/>
        <v>0</v>
      </c>
      <c r="G36" s="50">
        <f t="shared" si="16"/>
        <v>0</v>
      </c>
      <c r="H36" s="50">
        <f t="shared" si="16"/>
        <v>0</v>
      </c>
      <c r="I36" s="50">
        <f t="shared" si="16"/>
        <v>0</v>
      </c>
      <c r="J36" s="50">
        <f t="shared" si="16"/>
        <v>0</v>
      </c>
      <c r="K36" s="50">
        <f t="shared" si="16"/>
        <v>0</v>
      </c>
      <c r="L36" s="50">
        <f t="shared" si="16"/>
        <v>0</v>
      </c>
      <c r="M36" s="50">
        <f t="shared" si="16"/>
        <v>0</v>
      </c>
      <c r="N36" s="50">
        <f t="shared" si="16"/>
        <v>0</v>
      </c>
      <c r="O36" s="50">
        <f t="shared" si="16"/>
        <v>0</v>
      </c>
      <c r="P36" s="50">
        <f t="shared" si="16"/>
        <v>0</v>
      </c>
      <c r="Q36" s="50">
        <f t="shared" si="16"/>
        <v>0</v>
      </c>
      <c r="R36" s="50">
        <f t="shared" si="16"/>
        <v>0</v>
      </c>
      <c r="S36" s="50">
        <f t="shared" si="16"/>
        <v>0</v>
      </c>
      <c r="T36" s="51">
        <f t="shared" si="16"/>
        <v>0</v>
      </c>
      <c r="HV36" s="4"/>
      <c r="HW36" s="4"/>
    </row>
    <row r="37" spans="1:231" ht="17.100000000000001" customHeight="1" x14ac:dyDescent="0.25">
      <c r="A37" s="4" t="s">
        <v>30</v>
      </c>
      <c r="B37" s="19">
        <v>7</v>
      </c>
      <c r="C37" s="19">
        <v>4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9"/>
      <c r="T37" s="30"/>
    </row>
    <row r="38" spans="1:231" ht="17.100000000000001" customHeight="1" x14ac:dyDescent="0.25">
      <c r="A38" s="4" t="s">
        <v>31</v>
      </c>
      <c r="B38" s="19">
        <v>29</v>
      </c>
      <c r="C38" s="19">
        <v>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9"/>
      <c r="T38" s="30"/>
    </row>
    <row r="39" spans="1:231" ht="17.100000000000001" customHeight="1" x14ac:dyDescent="0.25">
      <c r="A39" s="53" t="s">
        <v>32</v>
      </c>
      <c r="B39" s="19">
        <v>2</v>
      </c>
      <c r="C39" s="19">
        <v>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9"/>
      <c r="T39" s="30"/>
    </row>
    <row r="40" spans="1:231" s="45" customFormat="1" ht="17.100000000000001" customHeight="1" x14ac:dyDescent="0.25">
      <c r="A40" s="54" t="s">
        <v>33</v>
      </c>
      <c r="B40" s="50">
        <f>SUM(B41:B42)</f>
        <v>78</v>
      </c>
      <c r="C40" s="50">
        <f t="shared" ref="C40:T40" si="17">SUM(C41:C42)</f>
        <v>24</v>
      </c>
      <c r="D40" s="50">
        <f t="shared" si="17"/>
        <v>7</v>
      </c>
      <c r="E40" s="50">
        <f t="shared" si="17"/>
        <v>4</v>
      </c>
      <c r="F40" s="50">
        <f t="shared" si="17"/>
        <v>1</v>
      </c>
      <c r="G40" s="50">
        <f t="shared" si="17"/>
        <v>0</v>
      </c>
      <c r="H40" s="50">
        <f t="shared" si="17"/>
        <v>0</v>
      </c>
      <c r="I40" s="50">
        <f t="shared" si="17"/>
        <v>0</v>
      </c>
      <c r="J40" s="50">
        <f t="shared" si="17"/>
        <v>0</v>
      </c>
      <c r="K40" s="50">
        <f t="shared" si="17"/>
        <v>0</v>
      </c>
      <c r="L40" s="50">
        <f t="shared" si="17"/>
        <v>0</v>
      </c>
      <c r="M40" s="50">
        <f t="shared" si="17"/>
        <v>1</v>
      </c>
      <c r="N40" s="50">
        <f t="shared" si="17"/>
        <v>0</v>
      </c>
      <c r="O40" s="50">
        <f t="shared" si="17"/>
        <v>0</v>
      </c>
      <c r="P40" s="50">
        <f t="shared" si="17"/>
        <v>0</v>
      </c>
      <c r="Q40" s="50">
        <f t="shared" si="17"/>
        <v>0</v>
      </c>
      <c r="R40" s="50">
        <f t="shared" si="17"/>
        <v>0</v>
      </c>
      <c r="S40" s="50">
        <f t="shared" si="17"/>
        <v>0</v>
      </c>
      <c r="T40" s="51">
        <f t="shared" si="17"/>
        <v>0</v>
      </c>
      <c r="HV40" s="4"/>
      <c r="HW40" s="4"/>
    </row>
    <row r="41" spans="1:231" ht="17.100000000000001" customHeight="1" x14ac:dyDescent="0.25">
      <c r="A41" s="53" t="s">
        <v>34</v>
      </c>
      <c r="B41" s="19">
        <v>47</v>
      </c>
      <c r="C41" s="19">
        <v>12</v>
      </c>
      <c r="D41" s="19">
        <v>7</v>
      </c>
      <c r="E41" s="19">
        <v>4</v>
      </c>
      <c r="F41" s="19">
        <v>1</v>
      </c>
      <c r="G41" s="19"/>
      <c r="H41" s="19"/>
      <c r="I41" s="19"/>
      <c r="J41" s="19"/>
      <c r="K41" s="19"/>
      <c r="L41" s="19"/>
      <c r="M41" s="19">
        <v>1</v>
      </c>
      <c r="N41" s="19"/>
      <c r="O41" s="19"/>
      <c r="P41" s="19"/>
      <c r="Q41" s="19"/>
      <c r="R41" s="19"/>
      <c r="S41" s="29"/>
      <c r="T41" s="30"/>
    </row>
    <row r="42" spans="1:231" ht="17.100000000000001" customHeight="1" x14ac:dyDescent="0.25">
      <c r="A42" s="53" t="s">
        <v>27</v>
      </c>
      <c r="B42" s="19">
        <v>31</v>
      </c>
      <c r="C42" s="19">
        <v>12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9"/>
      <c r="T42" s="30"/>
    </row>
    <row r="43" spans="1:231" ht="17.100000000000001" customHeight="1" x14ac:dyDescent="0.25">
      <c r="A43" s="53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231" s="1" customFormat="1" ht="17.100000000000001" customHeight="1" x14ac:dyDescent="0.25">
      <c r="A44" s="85" t="s">
        <v>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</row>
    <row r="45" spans="1:231" s="1" customFormat="1" ht="17.100000000000001" customHeight="1" x14ac:dyDescent="0.25">
      <c r="A45" s="85" t="s">
        <v>35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</row>
    <row r="46" spans="1:231" s="1" customFormat="1" ht="7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31" s="9" customFormat="1" ht="17.100000000000001" customHeight="1" x14ac:dyDescent="0.25">
      <c r="A47" s="5" t="s">
        <v>5</v>
      </c>
      <c r="B47" s="6">
        <v>2005</v>
      </c>
      <c r="C47" s="6">
        <v>2006</v>
      </c>
      <c r="D47" s="6">
        <v>2007</v>
      </c>
      <c r="E47" s="7">
        <v>2008</v>
      </c>
      <c r="F47" s="6">
        <v>2009</v>
      </c>
      <c r="G47" s="7">
        <v>2010</v>
      </c>
      <c r="H47" s="6">
        <v>2011</v>
      </c>
      <c r="I47" s="6">
        <v>2012</v>
      </c>
      <c r="J47" s="6">
        <v>2013</v>
      </c>
      <c r="K47" s="6">
        <v>2014</v>
      </c>
      <c r="L47" s="6">
        <v>2015</v>
      </c>
      <c r="M47" s="7">
        <v>2016</v>
      </c>
      <c r="N47" s="6">
        <v>2017</v>
      </c>
      <c r="O47" s="6">
        <v>2018</v>
      </c>
      <c r="P47" s="6">
        <v>2019</v>
      </c>
      <c r="Q47" s="6">
        <v>2020</v>
      </c>
      <c r="R47" s="6">
        <v>2021</v>
      </c>
      <c r="S47" s="6">
        <v>2022</v>
      </c>
      <c r="T47" s="8">
        <v>2023</v>
      </c>
      <c r="HV47" s="4"/>
      <c r="HW47" s="4"/>
    </row>
    <row r="48" spans="1:231" ht="17.100000000000001" customHeight="1" x14ac:dyDescent="0.25">
      <c r="A48" s="46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9"/>
      <c r="T48" s="30"/>
    </row>
    <row r="49" spans="1:231" s="34" customFormat="1" ht="17.100000000000001" customHeight="1" x14ac:dyDescent="0.25">
      <c r="A49" s="56" t="s">
        <v>36</v>
      </c>
      <c r="B49" s="57">
        <f>+B51+B55+B58+B61</f>
        <v>222</v>
      </c>
      <c r="C49" s="57">
        <f t="shared" ref="C49:T49" si="18">+C51+C55+C58+C61</f>
        <v>158</v>
      </c>
      <c r="D49" s="57">
        <f t="shared" si="18"/>
        <v>155</v>
      </c>
      <c r="E49" s="57">
        <f t="shared" si="18"/>
        <v>167</v>
      </c>
      <c r="F49" s="57">
        <f t="shared" si="18"/>
        <v>153</v>
      </c>
      <c r="G49" s="57">
        <f t="shared" si="18"/>
        <v>118</v>
      </c>
      <c r="H49" s="57">
        <f t="shared" si="18"/>
        <v>110</v>
      </c>
      <c r="I49" s="57">
        <f t="shared" si="18"/>
        <v>127</v>
      </c>
      <c r="J49" s="57">
        <f t="shared" si="18"/>
        <v>104</v>
      </c>
      <c r="K49" s="57">
        <f t="shared" si="18"/>
        <v>97</v>
      </c>
      <c r="L49" s="57">
        <f t="shared" si="18"/>
        <v>118</v>
      </c>
      <c r="M49" s="57">
        <f t="shared" si="18"/>
        <v>91</v>
      </c>
      <c r="N49" s="57">
        <f t="shared" si="18"/>
        <v>72</v>
      </c>
      <c r="O49" s="57">
        <f t="shared" si="18"/>
        <v>76</v>
      </c>
      <c r="P49" s="57">
        <f t="shared" si="18"/>
        <v>95</v>
      </c>
      <c r="Q49" s="57">
        <f t="shared" si="18"/>
        <v>63</v>
      </c>
      <c r="R49" s="57">
        <f t="shared" si="18"/>
        <v>68</v>
      </c>
      <c r="S49" s="57">
        <f t="shared" si="18"/>
        <v>61</v>
      </c>
      <c r="T49" s="58">
        <f t="shared" si="18"/>
        <v>54</v>
      </c>
      <c r="HV49" s="4"/>
      <c r="HW49" s="4"/>
    </row>
    <row r="50" spans="1:231" s="45" customFormat="1" ht="17.100000000000001" customHeight="1" x14ac:dyDescent="0.25">
      <c r="A50" s="5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7"/>
      <c r="T50" s="48"/>
      <c r="HV50" s="4"/>
      <c r="HW50" s="4"/>
    </row>
    <row r="51" spans="1:231" s="45" customFormat="1" ht="17.100000000000001" customHeight="1" x14ac:dyDescent="0.25">
      <c r="A51" s="52" t="s">
        <v>21</v>
      </c>
      <c r="B51" s="50">
        <f>SUM(B52:B54)</f>
        <v>10</v>
      </c>
      <c r="C51" s="50">
        <f t="shared" ref="C51:T51" si="19">SUM(C52:C54)</f>
        <v>0</v>
      </c>
      <c r="D51" s="50">
        <f t="shared" si="19"/>
        <v>12</v>
      </c>
      <c r="E51" s="50">
        <f t="shared" si="19"/>
        <v>20</v>
      </c>
      <c r="F51" s="50">
        <f t="shared" si="19"/>
        <v>4</v>
      </c>
      <c r="G51" s="50">
        <f t="shared" si="19"/>
        <v>0</v>
      </c>
      <c r="H51" s="50">
        <f t="shared" si="19"/>
        <v>12</v>
      </c>
      <c r="I51" s="50">
        <f t="shared" si="19"/>
        <v>22</v>
      </c>
      <c r="J51" s="50">
        <f t="shared" si="19"/>
        <v>25</v>
      </c>
      <c r="K51" s="50">
        <f t="shared" si="19"/>
        <v>38</v>
      </c>
      <c r="L51" s="50">
        <f t="shared" si="19"/>
        <v>49</v>
      </c>
      <c r="M51" s="50">
        <f t="shared" si="19"/>
        <v>22</v>
      </c>
      <c r="N51" s="50">
        <f t="shared" si="19"/>
        <v>0</v>
      </c>
      <c r="O51" s="50">
        <f t="shared" si="19"/>
        <v>0</v>
      </c>
      <c r="P51" s="50">
        <f t="shared" si="19"/>
        <v>0</v>
      </c>
      <c r="Q51" s="50">
        <f t="shared" si="19"/>
        <v>0</v>
      </c>
      <c r="R51" s="50">
        <f t="shared" si="19"/>
        <v>0</v>
      </c>
      <c r="S51" s="50">
        <f t="shared" si="19"/>
        <v>6</v>
      </c>
      <c r="T51" s="51">
        <f t="shared" si="19"/>
        <v>7</v>
      </c>
      <c r="HV51" s="4"/>
      <c r="HW51" s="4"/>
    </row>
    <row r="52" spans="1:231" ht="17.100000000000001" customHeight="1" x14ac:dyDescent="0.25">
      <c r="A52" s="59" t="s">
        <v>37</v>
      </c>
      <c r="B52" s="41"/>
      <c r="C52" s="41"/>
      <c r="D52" s="41"/>
      <c r="E52" s="41"/>
      <c r="F52" s="41"/>
      <c r="G52" s="41"/>
      <c r="H52" s="41"/>
      <c r="I52" s="41">
        <v>12</v>
      </c>
      <c r="J52" s="41">
        <v>18</v>
      </c>
      <c r="K52" s="41">
        <v>31</v>
      </c>
      <c r="L52" s="41">
        <v>43</v>
      </c>
      <c r="M52" s="41">
        <v>20</v>
      </c>
      <c r="N52" s="41"/>
      <c r="O52" s="41"/>
      <c r="P52" s="41"/>
      <c r="Q52" s="41"/>
      <c r="R52" s="41"/>
      <c r="S52" s="29"/>
      <c r="T52" s="30">
        <v>7</v>
      </c>
    </row>
    <row r="53" spans="1:231" ht="17.100000000000001" customHeight="1" x14ac:dyDescent="0.25">
      <c r="A53" s="59" t="s">
        <v>38</v>
      </c>
      <c r="B53" s="19">
        <v>4</v>
      </c>
      <c r="C53" s="19"/>
      <c r="D53" s="19"/>
      <c r="E53" s="19">
        <v>7</v>
      </c>
      <c r="F53" s="19"/>
      <c r="G53" s="19"/>
      <c r="H53" s="19"/>
      <c r="I53" s="19"/>
      <c r="J53" s="19"/>
      <c r="K53" s="19">
        <v>2</v>
      </c>
      <c r="L53" s="19">
        <v>5</v>
      </c>
      <c r="M53" s="19">
        <v>2</v>
      </c>
      <c r="N53" s="19"/>
      <c r="O53" s="19"/>
      <c r="P53" s="19"/>
      <c r="Q53" s="19"/>
      <c r="R53" s="19"/>
      <c r="S53" s="29"/>
      <c r="T53" s="30"/>
    </row>
    <row r="54" spans="1:231" ht="17.100000000000001" customHeight="1" x14ac:dyDescent="0.25">
      <c r="A54" s="52" t="s">
        <v>39</v>
      </c>
      <c r="B54" s="19">
        <v>6</v>
      </c>
      <c r="C54" s="19"/>
      <c r="D54" s="19">
        <v>12</v>
      </c>
      <c r="E54" s="19">
        <v>13</v>
      </c>
      <c r="F54" s="19">
        <v>4</v>
      </c>
      <c r="G54" s="19"/>
      <c r="H54" s="19">
        <v>12</v>
      </c>
      <c r="I54" s="19">
        <v>10</v>
      </c>
      <c r="J54" s="19">
        <v>7</v>
      </c>
      <c r="K54" s="19">
        <v>5</v>
      </c>
      <c r="L54" s="19">
        <v>1</v>
      </c>
      <c r="M54" s="19"/>
      <c r="N54" s="19"/>
      <c r="O54" s="19"/>
      <c r="P54" s="19"/>
      <c r="Q54" s="19"/>
      <c r="R54" s="19"/>
      <c r="S54" s="29">
        <v>6</v>
      </c>
      <c r="T54" s="30"/>
    </row>
    <row r="55" spans="1:231" s="45" customFormat="1" ht="17.100000000000001" customHeight="1" x14ac:dyDescent="0.25">
      <c r="A55" s="52" t="s">
        <v>24</v>
      </c>
      <c r="B55" s="50">
        <f>SUM(B56:B57)</f>
        <v>0</v>
      </c>
      <c r="C55" s="50">
        <f t="shared" ref="C55:T55" si="20">SUM(C56:C57)</f>
        <v>0</v>
      </c>
      <c r="D55" s="50">
        <f t="shared" si="20"/>
        <v>0</v>
      </c>
      <c r="E55" s="50">
        <f t="shared" si="20"/>
        <v>27</v>
      </c>
      <c r="F55" s="50">
        <f t="shared" si="20"/>
        <v>98</v>
      </c>
      <c r="G55" s="50">
        <f t="shared" si="20"/>
        <v>92</v>
      </c>
      <c r="H55" s="50">
        <f t="shared" si="20"/>
        <v>95</v>
      </c>
      <c r="I55" s="50">
        <f t="shared" si="20"/>
        <v>105</v>
      </c>
      <c r="J55" s="50">
        <f t="shared" si="20"/>
        <v>79</v>
      </c>
      <c r="K55" s="50">
        <f t="shared" si="20"/>
        <v>58</v>
      </c>
      <c r="L55" s="50">
        <f t="shared" si="20"/>
        <v>68</v>
      </c>
      <c r="M55" s="50">
        <f t="shared" si="20"/>
        <v>68</v>
      </c>
      <c r="N55" s="50">
        <f t="shared" si="20"/>
        <v>72</v>
      </c>
      <c r="O55" s="50">
        <f t="shared" si="20"/>
        <v>75</v>
      </c>
      <c r="P55" s="50">
        <f t="shared" si="20"/>
        <v>88</v>
      </c>
      <c r="Q55" s="50">
        <f t="shared" si="20"/>
        <v>44</v>
      </c>
      <c r="R55" s="50">
        <f t="shared" si="20"/>
        <v>0</v>
      </c>
      <c r="S55" s="50">
        <f t="shared" si="20"/>
        <v>22</v>
      </c>
      <c r="T55" s="51">
        <f t="shared" si="20"/>
        <v>14</v>
      </c>
    </row>
    <row r="56" spans="1:231" ht="17.100000000000001" customHeight="1" x14ac:dyDescent="0.25">
      <c r="A56" s="52" t="s">
        <v>40</v>
      </c>
      <c r="B56" s="19"/>
      <c r="C56" s="19"/>
      <c r="D56" s="19"/>
      <c r="E56" s="19">
        <v>11</v>
      </c>
      <c r="F56" s="19">
        <v>38</v>
      </c>
      <c r="G56" s="19">
        <v>45</v>
      </c>
      <c r="H56" s="19">
        <v>31</v>
      </c>
      <c r="I56" s="19">
        <v>26</v>
      </c>
      <c r="J56" s="19">
        <v>19</v>
      </c>
      <c r="K56" s="19"/>
      <c r="L56" s="19">
        <v>5</v>
      </c>
      <c r="M56" s="19">
        <v>2</v>
      </c>
      <c r="N56" s="19"/>
      <c r="O56" s="19"/>
      <c r="P56" s="19"/>
      <c r="Q56" s="19"/>
      <c r="R56" s="19"/>
      <c r="S56" s="29"/>
      <c r="T56" s="30"/>
    </row>
    <row r="57" spans="1:231" ht="17.100000000000001" customHeight="1" x14ac:dyDescent="0.25">
      <c r="A57" s="52" t="s">
        <v>41</v>
      </c>
      <c r="B57" s="19"/>
      <c r="C57" s="19"/>
      <c r="D57" s="19"/>
      <c r="E57" s="19">
        <v>16</v>
      </c>
      <c r="F57" s="19">
        <v>60</v>
      </c>
      <c r="G57" s="19">
        <v>47</v>
      </c>
      <c r="H57" s="19">
        <v>64</v>
      </c>
      <c r="I57" s="19">
        <v>79</v>
      </c>
      <c r="J57" s="19">
        <v>60</v>
      </c>
      <c r="K57" s="19">
        <v>58</v>
      </c>
      <c r="L57" s="19">
        <v>63</v>
      </c>
      <c r="M57" s="19">
        <v>66</v>
      </c>
      <c r="N57" s="19">
        <v>72</v>
      </c>
      <c r="O57" s="19">
        <v>75</v>
      </c>
      <c r="P57" s="19">
        <v>88</v>
      </c>
      <c r="Q57" s="49">
        <v>44</v>
      </c>
      <c r="R57" s="19"/>
      <c r="S57" s="29">
        <v>22</v>
      </c>
      <c r="T57" s="30">
        <v>14</v>
      </c>
    </row>
    <row r="58" spans="1:231" s="45" customFormat="1" ht="17.100000000000001" customHeight="1" x14ac:dyDescent="0.25">
      <c r="A58" s="52" t="s">
        <v>29</v>
      </c>
      <c r="B58" s="50">
        <f>SUM(B59:B60)</f>
        <v>48</v>
      </c>
      <c r="C58" s="50">
        <f t="shared" ref="C58:T58" si="21">SUM(C59:C60)</f>
        <v>44</v>
      </c>
      <c r="D58" s="50">
        <f t="shared" si="21"/>
        <v>36</v>
      </c>
      <c r="E58" s="50">
        <f t="shared" si="21"/>
        <v>48</v>
      </c>
      <c r="F58" s="50">
        <f t="shared" si="21"/>
        <v>12</v>
      </c>
      <c r="G58" s="50">
        <f t="shared" si="21"/>
        <v>0</v>
      </c>
      <c r="H58" s="50">
        <f t="shared" si="21"/>
        <v>0</v>
      </c>
      <c r="I58" s="50">
        <f t="shared" si="21"/>
        <v>0</v>
      </c>
      <c r="J58" s="50">
        <f t="shared" si="21"/>
        <v>0</v>
      </c>
      <c r="K58" s="50">
        <f t="shared" si="21"/>
        <v>0</v>
      </c>
      <c r="L58" s="50">
        <f t="shared" si="21"/>
        <v>0</v>
      </c>
      <c r="M58" s="50">
        <f t="shared" si="21"/>
        <v>0</v>
      </c>
      <c r="N58" s="50">
        <f t="shared" si="21"/>
        <v>0</v>
      </c>
      <c r="O58" s="50">
        <f t="shared" si="21"/>
        <v>0</v>
      </c>
      <c r="P58" s="50">
        <f t="shared" si="21"/>
        <v>1</v>
      </c>
      <c r="Q58" s="50">
        <f t="shared" si="21"/>
        <v>0</v>
      </c>
      <c r="R58" s="50">
        <f t="shared" si="21"/>
        <v>0</v>
      </c>
      <c r="S58" s="50">
        <f t="shared" si="21"/>
        <v>0</v>
      </c>
      <c r="T58" s="51">
        <f t="shared" si="21"/>
        <v>0</v>
      </c>
      <c r="HV58" s="4"/>
      <c r="HW58" s="4"/>
    </row>
    <row r="59" spans="1:231" ht="17.100000000000001" customHeight="1" x14ac:dyDescent="0.25">
      <c r="A59" s="53" t="s">
        <v>42</v>
      </c>
      <c r="B59" s="19">
        <v>30</v>
      </c>
      <c r="C59" s="19">
        <v>32</v>
      </c>
      <c r="D59" s="19">
        <v>27</v>
      </c>
      <c r="E59" s="19">
        <v>34</v>
      </c>
      <c r="F59" s="19">
        <v>12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9"/>
      <c r="T59" s="30"/>
    </row>
    <row r="60" spans="1:231" ht="17.100000000000001" customHeight="1" x14ac:dyDescent="0.25">
      <c r="A60" s="53" t="s">
        <v>43</v>
      </c>
      <c r="B60" s="19">
        <v>18</v>
      </c>
      <c r="C60" s="19">
        <v>12</v>
      </c>
      <c r="D60" s="19">
        <v>9</v>
      </c>
      <c r="E60" s="19">
        <v>14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v>1</v>
      </c>
      <c r="Q60" s="19"/>
      <c r="R60" s="19"/>
      <c r="S60" s="29"/>
      <c r="T60" s="30"/>
    </row>
    <row r="61" spans="1:231" s="45" customFormat="1" ht="17.100000000000001" customHeight="1" x14ac:dyDescent="0.25">
      <c r="A61" s="54" t="s">
        <v>33</v>
      </c>
      <c r="B61" s="50">
        <f>SUM(B62:B65)</f>
        <v>164</v>
      </c>
      <c r="C61" s="50">
        <f>SUM(C62:C65)</f>
        <v>114</v>
      </c>
      <c r="D61" s="50">
        <f t="shared" ref="D61:T61" si="22">SUM(D62:D65)</f>
        <v>107</v>
      </c>
      <c r="E61" s="50">
        <f t="shared" si="22"/>
        <v>72</v>
      </c>
      <c r="F61" s="50">
        <f t="shared" si="22"/>
        <v>39</v>
      </c>
      <c r="G61" s="50">
        <f t="shared" si="22"/>
        <v>26</v>
      </c>
      <c r="H61" s="50">
        <f t="shared" si="22"/>
        <v>3</v>
      </c>
      <c r="I61" s="50">
        <f t="shared" si="22"/>
        <v>0</v>
      </c>
      <c r="J61" s="50">
        <f t="shared" si="22"/>
        <v>0</v>
      </c>
      <c r="K61" s="50">
        <f t="shared" si="22"/>
        <v>1</v>
      </c>
      <c r="L61" s="50">
        <f t="shared" si="22"/>
        <v>1</v>
      </c>
      <c r="M61" s="50">
        <f t="shared" si="22"/>
        <v>1</v>
      </c>
      <c r="N61" s="50">
        <f t="shared" si="22"/>
        <v>0</v>
      </c>
      <c r="O61" s="50">
        <f t="shared" si="22"/>
        <v>1</v>
      </c>
      <c r="P61" s="50">
        <f t="shared" si="22"/>
        <v>6</v>
      </c>
      <c r="Q61" s="50">
        <f t="shared" si="22"/>
        <v>19</v>
      </c>
      <c r="R61" s="50">
        <f t="shared" si="22"/>
        <v>68</v>
      </c>
      <c r="S61" s="50">
        <f t="shared" si="22"/>
        <v>33</v>
      </c>
      <c r="T61" s="51">
        <f t="shared" si="22"/>
        <v>33</v>
      </c>
      <c r="HV61" s="4"/>
      <c r="HW61" s="4"/>
    </row>
    <row r="62" spans="1:231" ht="17.100000000000001" customHeight="1" x14ac:dyDescent="0.25">
      <c r="A62" s="53" t="s">
        <v>44</v>
      </c>
      <c r="B62" s="19">
        <v>108</v>
      </c>
      <c r="C62" s="19">
        <v>68</v>
      </c>
      <c r="D62" s="19">
        <v>59</v>
      </c>
      <c r="E62" s="19">
        <v>42</v>
      </c>
      <c r="F62" s="19">
        <v>25</v>
      </c>
      <c r="G62" s="19">
        <v>23</v>
      </c>
      <c r="H62" s="19">
        <v>3</v>
      </c>
      <c r="I62" s="19"/>
      <c r="J62" s="19"/>
      <c r="K62" s="19">
        <v>1</v>
      </c>
      <c r="L62" s="19">
        <v>1</v>
      </c>
      <c r="M62" s="19">
        <v>1</v>
      </c>
      <c r="N62" s="19"/>
      <c r="O62" s="19"/>
      <c r="P62" s="19"/>
      <c r="Q62" s="19"/>
      <c r="R62" s="19"/>
      <c r="S62" s="29"/>
      <c r="T62" s="30"/>
    </row>
    <row r="63" spans="1:231" ht="17.100000000000001" customHeight="1" x14ac:dyDescent="0.25">
      <c r="A63" s="53" t="s">
        <v>43</v>
      </c>
      <c r="B63" s="19">
        <v>56</v>
      </c>
      <c r="C63" s="19">
        <v>46</v>
      </c>
      <c r="D63" s="19">
        <v>48</v>
      </c>
      <c r="E63" s="19">
        <v>30</v>
      </c>
      <c r="F63" s="19">
        <v>14</v>
      </c>
      <c r="G63" s="19">
        <v>3</v>
      </c>
      <c r="H63" s="19"/>
      <c r="I63" s="19"/>
      <c r="J63" s="19"/>
      <c r="K63" s="19"/>
      <c r="L63" s="19"/>
      <c r="M63" s="19"/>
      <c r="N63" s="19"/>
      <c r="O63" s="19">
        <v>1</v>
      </c>
      <c r="P63" s="19"/>
      <c r="Q63" s="19"/>
      <c r="R63" s="19"/>
      <c r="S63" s="29"/>
      <c r="T63" s="30"/>
    </row>
    <row r="64" spans="1:231" ht="17.100000000000001" customHeight="1" x14ac:dyDescent="0.25">
      <c r="A64" s="53" t="s">
        <v>45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49">
        <v>19</v>
      </c>
      <c r="R64" s="49">
        <v>65</v>
      </c>
      <c r="S64" s="29">
        <v>29</v>
      </c>
      <c r="T64" s="30">
        <v>33</v>
      </c>
    </row>
    <row r="65" spans="1:231" ht="17.100000000000001" customHeight="1" x14ac:dyDescent="0.25">
      <c r="A65" s="53" t="s">
        <v>46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v>6</v>
      </c>
      <c r="Q65" s="60"/>
      <c r="R65" s="60">
        <v>3</v>
      </c>
      <c r="S65" s="29">
        <v>4</v>
      </c>
      <c r="T65" s="30"/>
    </row>
    <row r="66" spans="1:231" ht="15" x14ac:dyDescent="0.25">
      <c r="A66" s="52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29"/>
      <c r="T66" s="30"/>
    </row>
    <row r="67" spans="1:231" s="34" customFormat="1" ht="15" x14ac:dyDescent="0.25">
      <c r="A67" s="61" t="s">
        <v>47</v>
      </c>
      <c r="B67" s="62">
        <f>+B69+B73+B75+B78+B84+B87</f>
        <v>66</v>
      </c>
      <c r="C67" s="62">
        <f>+C69+C73+C75+C78+C84+C87</f>
        <v>55</v>
      </c>
      <c r="D67" s="62">
        <f>+D69+D73+D75+D78+D84+D87</f>
        <v>86</v>
      </c>
      <c r="E67" s="62">
        <f t="shared" ref="E67:T67" si="23">+E69+E73+E75+E78+E84+E87</f>
        <v>89</v>
      </c>
      <c r="F67" s="62">
        <f t="shared" si="23"/>
        <v>91</v>
      </c>
      <c r="G67" s="62">
        <f t="shared" si="23"/>
        <v>120</v>
      </c>
      <c r="H67" s="62">
        <f t="shared" si="23"/>
        <v>115</v>
      </c>
      <c r="I67" s="62">
        <f t="shared" si="23"/>
        <v>148</v>
      </c>
      <c r="J67" s="62">
        <f t="shared" si="23"/>
        <v>134</v>
      </c>
      <c r="K67" s="62">
        <f t="shared" si="23"/>
        <v>151</v>
      </c>
      <c r="L67" s="62">
        <f t="shared" si="23"/>
        <v>171</v>
      </c>
      <c r="M67" s="62">
        <f t="shared" si="23"/>
        <v>144</v>
      </c>
      <c r="N67" s="62">
        <f t="shared" si="23"/>
        <v>196</v>
      </c>
      <c r="O67" s="62">
        <f t="shared" si="23"/>
        <v>216</v>
      </c>
      <c r="P67" s="62">
        <f t="shared" si="23"/>
        <v>206</v>
      </c>
      <c r="Q67" s="62">
        <f t="shared" si="23"/>
        <v>201</v>
      </c>
      <c r="R67" s="62">
        <f t="shared" si="23"/>
        <v>215</v>
      </c>
      <c r="S67" s="62">
        <f t="shared" si="23"/>
        <v>189</v>
      </c>
      <c r="T67" s="63">
        <f t="shared" si="23"/>
        <v>195</v>
      </c>
      <c r="HV67" s="4"/>
      <c r="HW67" s="4"/>
    </row>
    <row r="68" spans="1:231" s="34" customFormat="1" ht="15" x14ac:dyDescent="0.25">
      <c r="A68" s="64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  <c r="T68" s="38"/>
      <c r="HV68" s="4"/>
      <c r="HW68" s="4"/>
    </row>
    <row r="69" spans="1:231" s="45" customFormat="1" ht="15" x14ac:dyDescent="0.25">
      <c r="A69" s="52" t="s">
        <v>19</v>
      </c>
      <c r="B69" s="50">
        <f>SUM(B70:B72)</f>
        <v>0</v>
      </c>
      <c r="C69" s="50">
        <f>SUM(C70:C72)</f>
        <v>21</v>
      </c>
      <c r="D69" s="50">
        <f t="shared" ref="D69:T69" si="24">SUM(D70:D72)</f>
        <v>0</v>
      </c>
      <c r="E69" s="50">
        <f t="shared" si="24"/>
        <v>0</v>
      </c>
      <c r="F69" s="50">
        <f t="shared" si="24"/>
        <v>16</v>
      </c>
      <c r="G69" s="50">
        <f t="shared" si="24"/>
        <v>11</v>
      </c>
      <c r="H69" s="50">
        <f t="shared" si="24"/>
        <v>12</v>
      </c>
      <c r="I69" s="50">
        <f t="shared" si="24"/>
        <v>24</v>
      </c>
      <c r="J69" s="50">
        <f t="shared" si="24"/>
        <v>11</v>
      </c>
      <c r="K69" s="50">
        <f t="shared" si="24"/>
        <v>17</v>
      </c>
      <c r="L69" s="50">
        <f t="shared" si="24"/>
        <v>20</v>
      </c>
      <c r="M69" s="50">
        <f t="shared" si="24"/>
        <v>0</v>
      </c>
      <c r="N69" s="50">
        <f t="shared" si="24"/>
        <v>9</v>
      </c>
      <c r="O69" s="50">
        <f t="shared" si="24"/>
        <v>15</v>
      </c>
      <c r="P69" s="50">
        <f t="shared" si="24"/>
        <v>7</v>
      </c>
      <c r="Q69" s="50">
        <f t="shared" si="24"/>
        <v>0</v>
      </c>
      <c r="R69" s="50">
        <f t="shared" si="24"/>
        <v>11</v>
      </c>
      <c r="S69" s="50">
        <f t="shared" si="24"/>
        <v>10</v>
      </c>
      <c r="T69" s="51">
        <f t="shared" si="24"/>
        <v>37</v>
      </c>
      <c r="HV69" s="4"/>
      <c r="HW69" s="4"/>
    </row>
    <row r="70" spans="1:231" ht="15" x14ac:dyDescent="0.25">
      <c r="A70" s="59" t="s">
        <v>48</v>
      </c>
      <c r="B70" s="19"/>
      <c r="C70" s="19">
        <v>18</v>
      </c>
      <c r="D70" s="19"/>
      <c r="E70" s="19"/>
      <c r="F70" s="19"/>
      <c r="G70" s="19"/>
      <c r="H70" s="19"/>
      <c r="I70" s="19"/>
      <c r="J70" s="19"/>
      <c r="K70" s="19"/>
      <c r="L70" s="19">
        <v>1</v>
      </c>
      <c r="M70" s="19"/>
      <c r="N70" s="19"/>
      <c r="O70" s="19"/>
      <c r="P70" s="19"/>
      <c r="Q70" s="19"/>
      <c r="R70" s="19"/>
      <c r="S70" s="29"/>
      <c r="T70" s="30"/>
    </row>
    <row r="71" spans="1:231" ht="17.100000000000001" customHeight="1" x14ac:dyDescent="0.25">
      <c r="A71" s="53" t="s">
        <v>49</v>
      </c>
      <c r="B71" s="19"/>
      <c r="C71" s="19">
        <v>3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9"/>
      <c r="T71" s="30"/>
    </row>
    <row r="72" spans="1:231" ht="17.100000000000001" customHeight="1" x14ac:dyDescent="0.25">
      <c r="A72" s="59" t="s">
        <v>50</v>
      </c>
      <c r="B72" s="19"/>
      <c r="C72" s="19"/>
      <c r="D72" s="19"/>
      <c r="E72" s="19"/>
      <c r="F72" s="19">
        <v>16</v>
      </c>
      <c r="G72" s="19">
        <v>11</v>
      </c>
      <c r="H72" s="19">
        <v>12</v>
      </c>
      <c r="I72" s="19">
        <v>24</v>
      </c>
      <c r="J72" s="19">
        <v>11</v>
      </c>
      <c r="K72" s="19">
        <v>17</v>
      </c>
      <c r="L72" s="19">
        <v>19</v>
      </c>
      <c r="M72" s="19"/>
      <c r="N72" s="19">
        <v>9</v>
      </c>
      <c r="O72" s="19">
        <v>15</v>
      </c>
      <c r="P72" s="19">
        <v>7</v>
      </c>
      <c r="Q72" s="19"/>
      <c r="R72" s="19">
        <v>11</v>
      </c>
      <c r="S72" s="29">
        <v>10</v>
      </c>
      <c r="T72" s="30">
        <v>37</v>
      </c>
    </row>
    <row r="73" spans="1:231" ht="17.100000000000001" customHeight="1" x14ac:dyDescent="0.25">
      <c r="A73" s="52" t="s">
        <v>51</v>
      </c>
      <c r="B73" s="50">
        <f>+B74</f>
        <v>8</v>
      </c>
      <c r="C73" s="50">
        <f t="shared" ref="C73:T73" si="25">+C74</f>
        <v>4</v>
      </c>
      <c r="D73" s="50">
        <f t="shared" si="25"/>
        <v>0</v>
      </c>
      <c r="E73" s="50">
        <f t="shared" si="25"/>
        <v>0</v>
      </c>
      <c r="F73" s="50">
        <f t="shared" si="25"/>
        <v>0</v>
      </c>
      <c r="G73" s="50">
        <f t="shared" si="25"/>
        <v>0</v>
      </c>
      <c r="H73" s="50">
        <f t="shared" si="25"/>
        <v>0</v>
      </c>
      <c r="I73" s="50">
        <f t="shared" si="25"/>
        <v>0</v>
      </c>
      <c r="J73" s="50">
        <f t="shared" si="25"/>
        <v>0</v>
      </c>
      <c r="K73" s="50">
        <f t="shared" si="25"/>
        <v>0</v>
      </c>
      <c r="L73" s="50">
        <f t="shared" si="25"/>
        <v>0</v>
      </c>
      <c r="M73" s="50">
        <f t="shared" si="25"/>
        <v>0</v>
      </c>
      <c r="N73" s="50">
        <f t="shared" si="25"/>
        <v>0</v>
      </c>
      <c r="O73" s="50">
        <f t="shared" si="25"/>
        <v>0</v>
      </c>
      <c r="P73" s="50">
        <f t="shared" si="25"/>
        <v>0</v>
      </c>
      <c r="Q73" s="50">
        <f t="shared" si="25"/>
        <v>0</v>
      </c>
      <c r="R73" s="50">
        <f t="shared" si="25"/>
        <v>0</v>
      </c>
      <c r="S73" s="50">
        <f t="shared" si="25"/>
        <v>0</v>
      </c>
      <c r="T73" s="51">
        <f t="shared" si="25"/>
        <v>0</v>
      </c>
    </row>
    <row r="74" spans="1:231" ht="17.100000000000001" customHeight="1" x14ac:dyDescent="0.25">
      <c r="A74" s="59" t="s">
        <v>52</v>
      </c>
      <c r="B74" s="19">
        <v>8</v>
      </c>
      <c r="C74" s="19">
        <v>4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29"/>
      <c r="T74" s="30"/>
    </row>
    <row r="75" spans="1:231" s="45" customFormat="1" ht="17.100000000000001" customHeight="1" x14ac:dyDescent="0.25">
      <c r="A75" s="52" t="s">
        <v>21</v>
      </c>
      <c r="B75" s="50">
        <f>SUM(B76:B77)</f>
        <v>5</v>
      </c>
      <c r="C75" s="50">
        <f t="shared" ref="C75:T75" si="26">SUM(C76:C77)</f>
        <v>0</v>
      </c>
      <c r="D75" s="50">
        <f t="shared" si="26"/>
        <v>12</v>
      </c>
      <c r="E75" s="50">
        <f t="shared" si="26"/>
        <v>15</v>
      </c>
      <c r="F75" s="50">
        <f t="shared" si="26"/>
        <v>14</v>
      </c>
      <c r="G75" s="50">
        <f t="shared" si="26"/>
        <v>17</v>
      </c>
      <c r="H75" s="50">
        <f t="shared" si="26"/>
        <v>8</v>
      </c>
      <c r="I75" s="50">
        <f t="shared" si="26"/>
        <v>11</v>
      </c>
      <c r="J75" s="50">
        <f t="shared" si="26"/>
        <v>8</v>
      </c>
      <c r="K75" s="50">
        <f t="shared" si="26"/>
        <v>13</v>
      </c>
      <c r="L75" s="50">
        <f t="shared" si="26"/>
        <v>11</v>
      </c>
      <c r="M75" s="50">
        <f t="shared" si="26"/>
        <v>17</v>
      </c>
      <c r="N75" s="50">
        <f t="shared" si="26"/>
        <v>26</v>
      </c>
      <c r="O75" s="50">
        <f t="shared" si="26"/>
        <v>44</v>
      </c>
      <c r="P75" s="50">
        <f t="shared" si="26"/>
        <v>51</v>
      </c>
      <c r="Q75" s="50">
        <f t="shared" si="26"/>
        <v>58</v>
      </c>
      <c r="R75" s="50">
        <f t="shared" si="26"/>
        <v>58</v>
      </c>
      <c r="S75" s="50">
        <f t="shared" si="26"/>
        <v>56</v>
      </c>
      <c r="T75" s="51">
        <f t="shared" si="26"/>
        <v>49</v>
      </c>
      <c r="HV75" s="4"/>
      <c r="HW75" s="4"/>
    </row>
    <row r="76" spans="1:231" ht="17.100000000000001" customHeight="1" x14ac:dyDescent="0.25">
      <c r="A76" s="53" t="s">
        <v>53</v>
      </c>
      <c r="B76" s="19">
        <v>5</v>
      </c>
      <c r="C76" s="19"/>
      <c r="D76" s="19">
        <v>12</v>
      </c>
      <c r="E76" s="19">
        <v>15</v>
      </c>
      <c r="F76" s="19">
        <v>14</v>
      </c>
      <c r="G76" s="19">
        <v>15</v>
      </c>
      <c r="H76" s="19">
        <v>8</v>
      </c>
      <c r="I76" s="19">
        <v>11</v>
      </c>
      <c r="J76" s="19">
        <v>8</v>
      </c>
      <c r="K76" s="19">
        <v>13</v>
      </c>
      <c r="L76" s="19">
        <v>11</v>
      </c>
      <c r="M76" s="19">
        <v>17</v>
      </c>
      <c r="N76" s="19">
        <v>26</v>
      </c>
      <c r="O76" s="19">
        <v>44</v>
      </c>
      <c r="P76" s="19">
        <v>51</v>
      </c>
      <c r="Q76" s="49">
        <v>58</v>
      </c>
      <c r="R76" s="49">
        <v>58</v>
      </c>
      <c r="S76" s="29">
        <v>56</v>
      </c>
      <c r="T76" s="30">
        <v>49</v>
      </c>
    </row>
    <row r="77" spans="1:231" ht="17.100000000000001" customHeight="1" x14ac:dyDescent="0.25">
      <c r="A77" s="53" t="s">
        <v>54</v>
      </c>
      <c r="B77" s="19"/>
      <c r="C77" s="19"/>
      <c r="D77" s="19"/>
      <c r="E77" s="19"/>
      <c r="F77" s="19"/>
      <c r="G77" s="19">
        <v>2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9"/>
      <c r="T77" s="30"/>
    </row>
    <row r="78" spans="1:231" s="45" customFormat="1" ht="17.100000000000001" customHeight="1" x14ac:dyDescent="0.25">
      <c r="A78" s="52" t="s">
        <v>24</v>
      </c>
      <c r="B78" s="50">
        <f>SUM(B79:B83)</f>
        <v>0</v>
      </c>
      <c r="C78" s="50">
        <f t="shared" ref="C78:T78" si="27">SUM(C79:C83)</f>
        <v>0</v>
      </c>
      <c r="D78" s="50">
        <f t="shared" si="27"/>
        <v>57</v>
      </c>
      <c r="E78" s="50">
        <f t="shared" si="27"/>
        <v>74</v>
      </c>
      <c r="F78" s="50">
        <f t="shared" si="27"/>
        <v>61</v>
      </c>
      <c r="G78" s="50">
        <f t="shared" si="27"/>
        <v>92</v>
      </c>
      <c r="H78" s="50">
        <f t="shared" si="27"/>
        <v>95</v>
      </c>
      <c r="I78" s="50">
        <f t="shared" si="27"/>
        <v>113</v>
      </c>
      <c r="J78" s="50">
        <f t="shared" si="27"/>
        <v>115</v>
      </c>
      <c r="K78" s="50">
        <f t="shared" si="27"/>
        <v>121</v>
      </c>
      <c r="L78" s="50">
        <f t="shared" si="27"/>
        <v>139</v>
      </c>
      <c r="M78" s="50">
        <f t="shared" si="27"/>
        <v>127</v>
      </c>
      <c r="N78" s="50">
        <f t="shared" si="27"/>
        <v>161</v>
      </c>
      <c r="O78" s="50">
        <f t="shared" si="27"/>
        <v>156</v>
      </c>
      <c r="P78" s="50">
        <f t="shared" si="27"/>
        <v>148</v>
      </c>
      <c r="Q78" s="50">
        <f t="shared" si="27"/>
        <v>143</v>
      </c>
      <c r="R78" s="50">
        <f t="shared" si="27"/>
        <v>145</v>
      </c>
      <c r="S78" s="50">
        <f t="shared" si="27"/>
        <v>123</v>
      </c>
      <c r="T78" s="51">
        <f t="shared" si="27"/>
        <v>109</v>
      </c>
    </row>
    <row r="79" spans="1:231" ht="17.100000000000001" customHeight="1" x14ac:dyDescent="0.25">
      <c r="A79" s="59" t="s">
        <v>55</v>
      </c>
      <c r="B79" s="19"/>
      <c r="C79" s="19"/>
      <c r="D79" s="19">
        <v>16</v>
      </c>
      <c r="E79" s="19">
        <v>7</v>
      </c>
      <c r="F79" s="19"/>
      <c r="G79" s="19"/>
      <c r="H79" s="19"/>
      <c r="I79" s="19"/>
      <c r="J79" s="19"/>
      <c r="K79" s="19"/>
      <c r="L79" s="19">
        <v>1</v>
      </c>
      <c r="M79" s="19"/>
      <c r="N79" s="19"/>
      <c r="O79" s="19"/>
      <c r="P79" s="19"/>
      <c r="Q79" s="49">
        <v>2</v>
      </c>
      <c r="R79" s="19"/>
      <c r="S79" s="29">
        <v>2</v>
      </c>
      <c r="T79" s="30"/>
    </row>
    <row r="80" spans="1:231" ht="17.100000000000001" customHeight="1" x14ac:dyDescent="0.25">
      <c r="A80" s="59" t="s">
        <v>56</v>
      </c>
      <c r="B80" s="19"/>
      <c r="C80" s="19"/>
      <c r="D80" s="19">
        <v>41</v>
      </c>
      <c r="E80" s="19">
        <v>48</v>
      </c>
      <c r="F80" s="19">
        <v>32</v>
      </c>
      <c r="G80" s="19">
        <v>36</v>
      </c>
      <c r="H80" s="19">
        <v>18</v>
      </c>
      <c r="I80" s="19">
        <v>15</v>
      </c>
      <c r="J80" s="19">
        <v>8</v>
      </c>
      <c r="K80" s="19"/>
      <c r="L80" s="19">
        <v>4</v>
      </c>
      <c r="M80" s="19"/>
      <c r="N80" s="19">
        <v>2</v>
      </c>
      <c r="O80" s="19"/>
      <c r="P80" s="19"/>
      <c r="Q80" s="19"/>
      <c r="R80" s="19"/>
      <c r="S80" s="29">
        <v>2</v>
      </c>
      <c r="T80" s="30"/>
    </row>
    <row r="81" spans="1:231" ht="17.100000000000001" customHeight="1" x14ac:dyDescent="0.25">
      <c r="A81" s="59" t="s">
        <v>57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>
        <v>1</v>
      </c>
      <c r="N81" s="19"/>
      <c r="O81" s="19"/>
      <c r="P81" s="19"/>
      <c r="Q81" s="19"/>
      <c r="R81" s="19"/>
      <c r="S81" s="29"/>
      <c r="T81" s="30"/>
    </row>
    <row r="82" spans="1:231" ht="17.100000000000001" customHeight="1" x14ac:dyDescent="0.25">
      <c r="A82" s="53" t="s">
        <v>58</v>
      </c>
      <c r="B82" s="19"/>
      <c r="C82" s="19"/>
      <c r="D82" s="19"/>
      <c r="E82" s="19">
        <v>15</v>
      </c>
      <c r="F82" s="19">
        <v>28</v>
      </c>
      <c r="G82" s="19">
        <v>56</v>
      </c>
      <c r="H82" s="19">
        <v>77</v>
      </c>
      <c r="I82" s="19">
        <v>98</v>
      </c>
      <c r="J82" s="19">
        <v>107</v>
      </c>
      <c r="K82" s="19">
        <v>121</v>
      </c>
      <c r="L82" s="19">
        <v>134</v>
      </c>
      <c r="M82" s="19">
        <v>126</v>
      </c>
      <c r="N82" s="19">
        <v>159</v>
      </c>
      <c r="O82" s="19">
        <v>156</v>
      </c>
      <c r="P82" s="19">
        <v>148</v>
      </c>
      <c r="Q82" s="49">
        <v>141</v>
      </c>
      <c r="R82" s="49">
        <v>145</v>
      </c>
      <c r="S82" s="29">
        <v>119</v>
      </c>
      <c r="T82" s="30">
        <v>109</v>
      </c>
    </row>
    <row r="83" spans="1:231" ht="17.100000000000001" customHeight="1" x14ac:dyDescent="0.25">
      <c r="A83" s="53" t="s">
        <v>59</v>
      </c>
      <c r="B83" s="19"/>
      <c r="C83" s="19"/>
      <c r="D83" s="19"/>
      <c r="E83" s="19">
        <v>4</v>
      </c>
      <c r="F83" s="19">
        <v>1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9"/>
      <c r="T83" s="30"/>
    </row>
    <row r="84" spans="1:231" s="45" customFormat="1" ht="17.100000000000001" customHeight="1" x14ac:dyDescent="0.25">
      <c r="A84" s="54" t="s">
        <v>60</v>
      </c>
      <c r="B84" s="50">
        <f>SUM(B85:B86)</f>
        <v>17</v>
      </c>
      <c r="C84" s="50">
        <f t="shared" ref="C84:T84" si="28">SUM(C85:C86)</f>
        <v>10</v>
      </c>
      <c r="D84" s="50">
        <f t="shared" si="28"/>
        <v>4</v>
      </c>
      <c r="E84" s="50">
        <f t="shared" si="28"/>
        <v>0</v>
      </c>
      <c r="F84" s="50">
        <f t="shared" si="28"/>
        <v>0</v>
      </c>
      <c r="G84" s="50">
        <f t="shared" si="28"/>
        <v>0</v>
      </c>
      <c r="H84" s="50">
        <f t="shared" si="28"/>
        <v>0</v>
      </c>
      <c r="I84" s="50">
        <f t="shared" si="28"/>
        <v>0</v>
      </c>
      <c r="J84" s="50">
        <f t="shared" si="28"/>
        <v>0</v>
      </c>
      <c r="K84" s="50">
        <f t="shared" si="28"/>
        <v>0</v>
      </c>
      <c r="L84" s="50">
        <f t="shared" si="28"/>
        <v>1</v>
      </c>
      <c r="M84" s="50">
        <f t="shared" si="28"/>
        <v>0</v>
      </c>
      <c r="N84" s="50">
        <f t="shared" si="28"/>
        <v>0</v>
      </c>
      <c r="O84" s="50">
        <f t="shared" si="28"/>
        <v>1</v>
      </c>
      <c r="P84" s="50">
        <f t="shared" si="28"/>
        <v>0</v>
      </c>
      <c r="Q84" s="50">
        <f t="shared" si="28"/>
        <v>0</v>
      </c>
      <c r="R84" s="50">
        <f t="shared" si="28"/>
        <v>0</v>
      </c>
      <c r="S84" s="50">
        <f t="shared" si="28"/>
        <v>0</v>
      </c>
      <c r="T84" s="51">
        <f t="shared" si="28"/>
        <v>0</v>
      </c>
      <c r="HV84" s="4"/>
      <c r="HW84" s="4"/>
    </row>
    <row r="85" spans="1:231" ht="17.100000000000001" customHeight="1" x14ac:dyDescent="0.25">
      <c r="A85" s="53" t="s">
        <v>61</v>
      </c>
      <c r="B85" s="19"/>
      <c r="C85" s="19">
        <v>2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>
        <v>1</v>
      </c>
      <c r="P85" s="19"/>
      <c r="Q85" s="19"/>
      <c r="R85" s="19"/>
      <c r="S85" s="29"/>
      <c r="T85" s="30"/>
    </row>
    <row r="86" spans="1:231" ht="17.100000000000001" customHeight="1" x14ac:dyDescent="0.25">
      <c r="A86" s="53" t="s">
        <v>53</v>
      </c>
      <c r="B86" s="19">
        <v>17</v>
      </c>
      <c r="C86" s="19">
        <v>8</v>
      </c>
      <c r="D86" s="19">
        <v>4</v>
      </c>
      <c r="E86" s="19"/>
      <c r="F86" s="19"/>
      <c r="G86" s="19"/>
      <c r="H86" s="19"/>
      <c r="I86" s="19"/>
      <c r="J86" s="19"/>
      <c r="K86" s="19"/>
      <c r="L86" s="19">
        <v>1</v>
      </c>
      <c r="M86" s="19"/>
      <c r="N86" s="19"/>
      <c r="O86" s="19"/>
      <c r="P86" s="19"/>
      <c r="Q86" s="19"/>
      <c r="R86" s="19"/>
      <c r="S86" s="29"/>
      <c r="T86" s="30"/>
    </row>
    <row r="87" spans="1:231" s="45" customFormat="1" ht="16.5" customHeight="1" x14ac:dyDescent="0.25">
      <c r="A87" s="52" t="s">
        <v>33</v>
      </c>
      <c r="B87" s="50">
        <f>+B88</f>
        <v>36</v>
      </c>
      <c r="C87" s="50">
        <f t="shared" ref="C87:T87" si="29">+C88</f>
        <v>20</v>
      </c>
      <c r="D87" s="50">
        <f t="shared" si="29"/>
        <v>13</v>
      </c>
      <c r="E87" s="50">
        <f t="shared" si="29"/>
        <v>0</v>
      </c>
      <c r="F87" s="50">
        <f t="shared" si="29"/>
        <v>0</v>
      </c>
      <c r="G87" s="50">
        <f t="shared" si="29"/>
        <v>0</v>
      </c>
      <c r="H87" s="50">
        <f t="shared" si="29"/>
        <v>0</v>
      </c>
      <c r="I87" s="50">
        <f t="shared" si="29"/>
        <v>0</v>
      </c>
      <c r="J87" s="50">
        <f t="shared" si="29"/>
        <v>0</v>
      </c>
      <c r="K87" s="50">
        <f t="shared" si="29"/>
        <v>0</v>
      </c>
      <c r="L87" s="50">
        <f t="shared" si="29"/>
        <v>0</v>
      </c>
      <c r="M87" s="50">
        <f t="shared" si="29"/>
        <v>0</v>
      </c>
      <c r="N87" s="50">
        <f t="shared" si="29"/>
        <v>0</v>
      </c>
      <c r="O87" s="50">
        <f t="shared" si="29"/>
        <v>0</v>
      </c>
      <c r="P87" s="50">
        <f t="shared" si="29"/>
        <v>0</v>
      </c>
      <c r="Q87" s="50">
        <f t="shared" si="29"/>
        <v>0</v>
      </c>
      <c r="R87" s="50">
        <f t="shared" si="29"/>
        <v>1</v>
      </c>
      <c r="S87" s="50">
        <f t="shared" si="29"/>
        <v>0</v>
      </c>
      <c r="T87" s="51">
        <f t="shared" si="29"/>
        <v>0</v>
      </c>
      <c r="HV87" s="4"/>
      <c r="HW87" s="4"/>
    </row>
    <row r="88" spans="1:231" ht="16.5" customHeight="1" x14ac:dyDescent="0.25">
      <c r="A88" s="59" t="s">
        <v>62</v>
      </c>
      <c r="B88" s="19">
        <v>36</v>
      </c>
      <c r="C88" s="19">
        <v>20</v>
      </c>
      <c r="D88" s="19">
        <v>13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/>
      <c r="M88" s="19"/>
      <c r="N88" s="19"/>
      <c r="O88" s="19"/>
      <c r="P88" s="19"/>
      <c r="Q88" s="19"/>
      <c r="R88" s="65">
        <v>1</v>
      </c>
      <c r="S88" s="29"/>
      <c r="T88" s="30"/>
    </row>
    <row r="89" spans="1:231" ht="16.5" customHeight="1" x14ac:dyDescent="0.25">
      <c r="A89" s="59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66"/>
    </row>
    <row r="90" spans="1:231" s="1" customFormat="1" ht="17.100000000000001" customHeight="1" x14ac:dyDescent="0.25">
      <c r="A90" s="85" t="s">
        <v>3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</row>
    <row r="91" spans="1:231" s="1" customFormat="1" ht="17.100000000000001" customHeight="1" x14ac:dyDescent="0.25">
      <c r="A91" s="85" t="s">
        <v>63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</row>
    <row r="92" spans="1:231" s="1" customFormat="1" ht="7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31" s="9" customFormat="1" ht="17.100000000000001" customHeight="1" x14ac:dyDescent="0.25">
      <c r="A93" s="5" t="s">
        <v>5</v>
      </c>
      <c r="B93" s="6">
        <v>2005</v>
      </c>
      <c r="C93" s="6">
        <v>2006</v>
      </c>
      <c r="D93" s="6">
        <v>2007</v>
      </c>
      <c r="E93" s="7">
        <v>2008</v>
      </c>
      <c r="F93" s="6">
        <v>2009</v>
      </c>
      <c r="G93" s="7">
        <v>2010</v>
      </c>
      <c r="H93" s="6">
        <v>2011</v>
      </c>
      <c r="I93" s="6">
        <v>2012</v>
      </c>
      <c r="J93" s="6">
        <v>2013</v>
      </c>
      <c r="K93" s="6">
        <v>2014</v>
      </c>
      <c r="L93" s="6">
        <v>2015</v>
      </c>
      <c r="M93" s="7">
        <v>2016</v>
      </c>
      <c r="N93" s="6">
        <v>2017</v>
      </c>
      <c r="O93" s="6">
        <v>2018</v>
      </c>
      <c r="P93" s="6">
        <v>2019</v>
      </c>
      <c r="Q93" s="6">
        <v>2020</v>
      </c>
      <c r="R93" s="6">
        <v>2021</v>
      </c>
      <c r="S93" s="6">
        <v>2022</v>
      </c>
      <c r="T93" s="8">
        <v>2023</v>
      </c>
      <c r="HV93" s="4"/>
      <c r="HW93" s="4"/>
    </row>
    <row r="94" spans="1:231" ht="16.5" customHeight="1" x14ac:dyDescent="0.25">
      <c r="A94" s="5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65"/>
      <c r="S94" s="29"/>
      <c r="T94" s="30"/>
    </row>
    <row r="95" spans="1:231" s="34" customFormat="1" ht="17.100000000000001" customHeight="1" x14ac:dyDescent="0.25">
      <c r="A95" s="67" t="s">
        <v>64</v>
      </c>
      <c r="B95" s="68">
        <f>+B97+B100+B102+B104+B108+B111+B114</f>
        <v>157</v>
      </c>
      <c r="C95" s="68">
        <f t="shared" ref="C95:T95" si="30">+C97+C100+C102+C104+C108+C111+C114</f>
        <v>119</v>
      </c>
      <c r="D95" s="68">
        <f t="shared" si="30"/>
        <v>112</v>
      </c>
      <c r="E95" s="68">
        <f t="shared" si="30"/>
        <v>131</v>
      </c>
      <c r="F95" s="68">
        <f t="shared" si="30"/>
        <v>118</v>
      </c>
      <c r="G95" s="68">
        <f t="shared" si="30"/>
        <v>109</v>
      </c>
      <c r="H95" s="68">
        <f t="shared" si="30"/>
        <v>93</v>
      </c>
      <c r="I95" s="68">
        <f t="shared" si="30"/>
        <v>88</v>
      </c>
      <c r="J95" s="68">
        <f t="shared" si="30"/>
        <v>88</v>
      </c>
      <c r="K95" s="68">
        <f t="shared" si="30"/>
        <v>117</v>
      </c>
      <c r="L95" s="68">
        <f t="shared" si="30"/>
        <v>131</v>
      </c>
      <c r="M95" s="68">
        <f t="shared" si="30"/>
        <v>156</v>
      </c>
      <c r="N95" s="68">
        <f t="shared" si="30"/>
        <v>164</v>
      </c>
      <c r="O95" s="68">
        <f t="shared" si="30"/>
        <v>176</v>
      </c>
      <c r="P95" s="68">
        <f t="shared" si="30"/>
        <v>160</v>
      </c>
      <c r="Q95" s="68">
        <f t="shared" si="30"/>
        <v>135</v>
      </c>
      <c r="R95" s="68">
        <f t="shared" si="30"/>
        <v>171</v>
      </c>
      <c r="S95" s="68">
        <f t="shared" si="30"/>
        <v>130</v>
      </c>
      <c r="T95" s="69">
        <f t="shared" si="30"/>
        <v>131</v>
      </c>
      <c r="HV95" s="4"/>
      <c r="HW95" s="4"/>
    </row>
    <row r="96" spans="1:231" s="34" customFormat="1" ht="17.100000000000001" customHeight="1" x14ac:dyDescent="0.25">
      <c r="A96" s="64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7"/>
      <c r="T96" s="38"/>
      <c r="HV96" s="4"/>
      <c r="HW96" s="4"/>
    </row>
    <row r="97" spans="1:231" s="45" customFormat="1" ht="17.100000000000001" customHeight="1" x14ac:dyDescent="0.25">
      <c r="A97" s="52" t="s">
        <v>19</v>
      </c>
      <c r="B97" s="50">
        <f>SUM(B98:B99)</f>
        <v>0</v>
      </c>
      <c r="C97" s="50">
        <f t="shared" ref="C97:T97" si="31">SUM(C98:C99)</f>
        <v>0</v>
      </c>
      <c r="D97" s="50">
        <f t="shared" si="31"/>
        <v>0</v>
      </c>
      <c r="E97" s="50">
        <f t="shared" si="31"/>
        <v>0</v>
      </c>
      <c r="F97" s="50">
        <f t="shared" si="31"/>
        <v>0</v>
      </c>
      <c r="G97" s="50">
        <f t="shared" si="31"/>
        <v>0</v>
      </c>
      <c r="H97" s="50">
        <f t="shared" si="31"/>
        <v>0</v>
      </c>
      <c r="I97" s="50">
        <f t="shared" si="31"/>
        <v>8</v>
      </c>
      <c r="J97" s="50">
        <f t="shared" si="31"/>
        <v>0</v>
      </c>
      <c r="K97" s="50">
        <f t="shared" si="31"/>
        <v>1</v>
      </c>
      <c r="L97" s="50">
        <f t="shared" si="31"/>
        <v>0</v>
      </c>
      <c r="M97" s="50">
        <f t="shared" si="31"/>
        <v>11</v>
      </c>
      <c r="N97" s="50">
        <f t="shared" si="31"/>
        <v>18</v>
      </c>
      <c r="O97" s="50">
        <f t="shared" si="31"/>
        <v>17</v>
      </c>
      <c r="P97" s="50">
        <f t="shared" si="31"/>
        <v>19</v>
      </c>
      <c r="Q97" s="50">
        <f t="shared" si="31"/>
        <v>18</v>
      </c>
      <c r="R97" s="50">
        <f t="shared" si="31"/>
        <v>26</v>
      </c>
      <c r="S97" s="50">
        <f t="shared" si="31"/>
        <v>0</v>
      </c>
      <c r="T97" s="51">
        <f t="shared" si="31"/>
        <v>0</v>
      </c>
      <c r="HV97" s="4"/>
      <c r="HW97" s="4"/>
    </row>
    <row r="98" spans="1:231" ht="17.100000000000001" customHeight="1" x14ac:dyDescent="0.25">
      <c r="A98" s="59" t="s">
        <v>65</v>
      </c>
      <c r="B98" s="19"/>
      <c r="C98" s="19"/>
      <c r="D98" s="19"/>
      <c r="E98" s="19"/>
      <c r="F98" s="19"/>
      <c r="G98" s="19"/>
      <c r="H98" s="19"/>
      <c r="I98" s="19">
        <v>8</v>
      </c>
      <c r="J98" s="19"/>
      <c r="K98" s="19">
        <v>1</v>
      </c>
      <c r="L98" s="19"/>
      <c r="M98" s="19">
        <v>11</v>
      </c>
      <c r="N98" s="19">
        <v>18</v>
      </c>
      <c r="O98" s="19">
        <v>17</v>
      </c>
      <c r="P98" s="19">
        <v>2</v>
      </c>
      <c r="Q98" s="19"/>
      <c r="R98" s="49">
        <v>1</v>
      </c>
      <c r="S98" s="29"/>
      <c r="T98" s="30"/>
    </row>
    <row r="99" spans="1:231" ht="17.100000000000001" customHeight="1" x14ac:dyDescent="0.25">
      <c r="A99" s="53" t="s">
        <v>66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>
        <v>17</v>
      </c>
      <c r="Q99" s="49">
        <v>18</v>
      </c>
      <c r="R99" s="49">
        <v>25</v>
      </c>
      <c r="S99" s="29"/>
      <c r="T99" s="30"/>
    </row>
    <row r="100" spans="1:231" s="45" customFormat="1" ht="17.100000000000001" customHeight="1" x14ac:dyDescent="0.25">
      <c r="A100" s="54" t="s">
        <v>67</v>
      </c>
      <c r="B100" s="50">
        <f>+B101</f>
        <v>0</v>
      </c>
      <c r="C100" s="50">
        <f t="shared" ref="C100:T100" si="32">+C101</f>
        <v>0</v>
      </c>
      <c r="D100" s="50">
        <f t="shared" si="32"/>
        <v>0</v>
      </c>
      <c r="E100" s="50">
        <f t="shared" si="32"/>
        <v>0</v>
      </c>
      <c r="F100" s="50">
        <f t="shared" si="32"/>
        <v>0</v>
      </c>
      <c r="G100" s="50">
        <f t="shared" si="32"/>
        <v>0</v>
      </c>
      <c r="H100" s="50">
        <f t="shared" si="32"/>
        <v>0</v>
      </c>
      <c r="I100" s="50">
        <f t="shared" si="32"/>
        <v>1</v>
      </c>
      <c r="J100" s="50">
        <f t="shared" si="32"/>
        <v>0</v>
      </c>
      <c r="K100" s="50">
        <f t="shared" si="32"/>
        <v>0</v>
      </c>
      <c r="L100" s="50">
        <f t="shared" si="32"/>
        <v>0</v>
      </c>
      <c r="M100" s="50">
        <f t="shared" si="32"/>
        <v>0</v>
      </c>
      <c r="N100" s="50">
        <f t="shared" si="32"/>
        <v>0</v>
      </c>
      <c r="O100" s="50">
        <f t="shared" si="32"/>
        <v>0</v>
      </c>
      <c r="P100" s="50">
        <f t="shared" si="32"/>
        <v>0</v>
      </c>
      <c r="Q100" s="50">
        <f t="shared" si="32"/>
        <v>0</v>
      </c>
      <c r="R100" s="50">
        <f t="shared" si="32"/>
        <v>0</v>
      </c>
      <c r="S100" s="50">
        <f t="shared" si="32"/>
        <v>0</v>
      </c>
      <c r="T100" s="51">
        <f t="shared" si="32"/>
        <v>0</v>
      </c>
    </row>
    <row r="101" spans="1:231" ht="17.100000000000001" customHeight="1" x14ac:dyDescent="0.25">
      <c r="A101" s="70" t="s">
        <v>68</v>
      </c>
      <c r="B101" s="19"/>
      <c r="C101" s="19"/>
      <c r="D101" s="19"/>
      <c r="E101" s="19"/>
      <c r="F101" s="19"/>
      <c r="G101" s="19"/>
      <c r="H101" s="19"/>
      <c r="I101" s="19">
        <v>1</v>
      </c>
      <c r="J101" s="19"/>
      <c r="K101" s="19"/>
      <c r="L101" s="19"/>
      <c r="M101" s="19"/>
      <c r="N101" s="19"/>
      <c r="O101" s="19"/>
      <c r="P101" s="19"/>
      <c r="Q101" s="19"/>
      <c r="R101" s="19"/>
      <c r="S101" s="29"/>
      <c r="T101" s="30"/>
    </row>
    <row r="102" spans="1:231" ht="17.100000000000001" customHeight="1" x14ac:dyDescent="0.25">
      <c r="A102" s="54" t="s">
        <v>51</v>
      </c>
      <c r="B102" s="50">
        <f>+B103</f>
        <v>2</v>
      </c>
      <c r="C102" s="50">
        <f t="shared" ref="C102:T102" si="33">+C103</f>
        <v>0</v>
      </c>
      <c r="D102" s="50">
        <f t="shared" si="33"/>
        <v>0</v>
      </c>
      <c r="E102" s="50">
        <f t="shared" si="33"/>
        <v>0</v>
      </c>
      <c r="F102" s="50">
        <f t="shared" si="33"/>
        <v>0</v>
      </c>
      <c r="G102" s="50">
        <f t="shared" si="33"/>
        <v>0</v>
      </c>
      <c r="H102" s="50">
        <f t="shared" si="33"/>
        <v>0</v>
      </c>
      <c r="I102" s="50">
        <f t="shared" si="33"/>
        <v>0</v>
      </c>
      <c r="J102" s="50">
        <f t="shared" si="33"/>
        <v>0</v>
      </c>
      <c r="K102" s="50">
        <f t="shared" si="33"/>
        <v>0</v>
      </c>
      <c r="L102" s="50">
        <f t="shared" si="33"/>
        <v>0</v>
      </c>
      <c r="M102" s="50">
        <f t="shared" si="33"/>
        <v>0</v>
      </c>
      <c r="N102" s="50">
        <f t="shared" si="33"/>
        <v>0</v>
      </c>
      <c r="O102" s="50">
        <f t="shared" si="33"/>
        <v>0</v>
      </c>
      <c r="P102" s="50">
        <f t="shared" si="33"/>
        <v>0</v>
      </c>
      <c r="Q102" s="50">
        <f t="shared" si="33"/>
        <v>0</v>
      </c>
      <c r="R102" s="50">
        <f t="shared" si="33"/>
        <v>0</v>
      </c>
      <c r="S102" s="50">
        <f t="shared" si="33"/>
        <v>0</v>
      </c>
      <c r="T102" s="51">
        <f t="shared" si="33"/>
        <v>0</v>
      </c>
    </row>
    <row r="103" spans="1:231" ht="17.100000000000001" customHeight="1" x14ac:dyDescent="0.25">
      <c r="A103" s="53" t="s">
        <v>69</v>
      </c>
      <c r="B103" s="19">
        <v>2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29"/>
      <c r="T103" s="30"/>
    </row>
    <row r="104" spans="1:231" s="45" customFormat="1" ht="17.100000000000001" customHeight="1" x14ac:dyDescent="0.25">
      <c r="A104" s="54" t="s">
        <v>21</v>
      </c>
      <c r="B104" s="50">
        <f>SUM(B105:B107)</f>
        <v>5</v>
      </c>
      <c r="C104" s="50">
        <f t="shared" ref="C104:T104" si="34">SUM(C105:C107)</f>
        <v>0</v>
      </c>
      <c r="D104" s="50">
        <f t="shared" si="34"/>
        <v>3</v>
      </c>
      <c r="E104" s="50">
        <f t="shared" si="34"/>
        <v>7</v>
      </c>
      <c r="F104" s="50">
        <f t="shared" si="34"/>
        <v>3</v>
      </c>
      <c r="G104" s="50">
        <f t="shared" si="34"/>
        <v>0</v>
      </c>
      <c r="H104" s="50">
        <f t="shared" si="34"/>
        <v>0</v>
      </c>
      <c r="I104" s="50">
        <f t="shared" si="34"/>
        <v>0</v>
      </c>
      <c r="J104" s="50">
        <f t="shared" si="34"/>
        <v>7</v>
      </c>
      <c r="K104" s="50">
        <f t="shared" si="34"/>
        <v>44</v>
      </c>
      <c r="L104" s="50">
        <f t="shared" si="34"/>
        <v>37</v>
      </c>
      <c r="M104" s="50">
        <f t="shared" si="34"/>
        <v>29</v>
      </c>
      <c r="N104" s="50">
        <f t="shared" si="34"/>
        <v>36</v>
      </c>
      <c r="O104" s="50">
        <f t="shared" si="34"/>
        <v>35</v>
      </c>
      <c r="P104" s="50">
        <f t="shared" si="34"/>
        <v>21</v>
      </c>
      <c r="Q104" s="50">
        <f t="shared" si="34"/>
        <v>4</v>
      </c>
      <c r="R104" s="50">
        <f t="shared" si="34"/>
        <v>0</v>
      </c>
      <c r="S104" s="50">
        <f t="shared" si="34"/>
        <v>0</v>
      </c>
      <c r="T104" s="51">
        <f t="shared" si="34"/>
        <v>5</v>
      </c>
    </row>
    <row r="105" spans="1:231" ht="17.100000000000001" customHeight="1" x14ac:dyDescent="0.25">
      <c r="A105" s="53" t="s">
        <v>70</v>
      </c>
      <c r="B105" s="19">
        <v>5</v>
      </c>
      <c r="C105" s="19"/>
      <c r="D105" s="19">
        <v>3</v>
      </c>
      <c r="E105" s="19">
        <v>7</v>
      </c>
      <c r="F105" s="19">
        <v>3</v>
      </c>
      <c r="G105" s="19"/>
      <c r="H105" s="19"/>
      <c r="I105" s="19"/>
      <c r="J105" s="19">
        <v>7</v>
      </c>
      <c r="K105" s="19">
        <v>20</v>
      </c>
      <c r="L105" s="19"/>
      <c r="M105" s="19"/>
      <c r="N105" s="19"/>
      <c r="O105" s="19"/>
      <c r="P105" s="19"/>
      <c r="Q105" s="19"/>
      <c r="R105" s="19"/>
      <c r="S105" s="29"/>
      <c r="T105" s="30"/>
    </row>
    <row r="106" spans="1:231" ht="17.100000000000001" customHeight="1" x14ac:dyDescent="0.25">
      <c r="A106" s="53" t="s">
        <v>71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>
        <v>23</v>
      </c>
      <c r="M106" s="19">
        <v>16</v>
      </c>
      <c r="N106" s="19">
        <v>10</v>
      </c>
      <c r="O106" s="19">
        <v>20</v>
      </c>
      <c r="P106" s="19">
        <v>10</v>
      </c>
      <c r="Q106" s="19"/>
      <c r="R106" s="19"/>
      <c r="S106" s="29"/>
      <c r="T106" s="30"/>
    </row>
    <row r="107" spans="1:231" ht="17.100000000000001" customHeight="1" x14ac:dyDescent="0.25">
      <c r="A107" s="53" t="s">
        <v>72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>
        <v>24</v>
      </c>
      <c r="L107" s="19">
        <v>14</v>
      </c>
      <c r="M107" s="19">
        <v>13</v>
      </c>
      <c r="N107" s="19">
        <v>26</v>
      </c>
      <c r="O107" s="19">
        <v>15</v>
      </c>
      <c r="P107" s="19">
        <v>11</v>
      </c>
      <c r="Q107" s="49">
        <v>4</v>
      </c>
      <c r="R107" s="19"/>
      <c r="S107" s="29"/>
      <c r="T107" s="30">
        <v>5</v>
      </c>
    </row>
    <row r="108" spans="1:231" s="45" customFormat="1" ht="17.100000000000001" customHeight="1" x14ac:dyDescent="0.25">
      <c r="A108" s="54" t="s">
        <v>73</v>
      </c>
      <c r="B108" s="50">
        <f>SUM(B109:B110)</f>
        <v>0</v>
      </c>
      <c r="C108" s="50">
        <f t="shared" ref="C108:D108" si="35">SUM(C109:C110)</f>
        <v>0</v>
      </c>
      <c r="D108" s="50">
        <f t="shared" si="35"/>
        <v>68</v>
      </c>
      <c r="E108" s="50">
        <f>SUM(E109:E110)</f>
        <v>110</v>
      </c>
      <c r="F108" s="50">
        <f t="shared" ref="F108:T108" si="36">SUM(F109:F110)</f>
        <v>105</v>
      </c>
      <c r="G108" s="50">
        <f t="shared" si="36"/>
        <v>109</v>
      </c>
      <c r="H108" s="50">
        <f t="shared" si="36"/>
        <v>93</v>
      </c>
      <c r="I108" s="50">
        <f t="shared" si="36"/>
        <v>78</v>
      </c>
      <c r="J108" s="50">
        <f t="shared" si="36"/>
        <v>81</v>
      </c>
      <c r="K108" s="50">
        <f t="shared" si="36"/>
        <v>71</v>
      </c>
      <c r="L108" s="50">
        <f t="shared" si="36"/>
        <v>93</v>
      </c>
      <c r="M108" s="50">
        <f t="shared" si="36"/>
        <v>114</v>
      </c>
      <c r="N108" s="50">
        <f t="shared" si="36"/>
        <v>108</v>
      </c>
      <c r="O108" s="50">
        <f t="shared" si="36"/>
        <v>121</v>
      </c>
      <c r="P108" s="50">
        <f t="shared" si="36"/>
        <v>119</v>
      </c>
      <c r="Q108" s="50">
        <f t="shared" si="36"/>
        <v>113</v>
      </c>
      <c r="R108" s="50">
        <f t="shared" si="36"/>
        <v>145</v>
      </c>
      <c r="S108" s="50">
        <f t="shared" si="36"/>
        <v>130</v>
      </c>
      <c r="T108" s="51">
        <f t="shared" si="36"/>
        <v>126</v>
      </c>
      <c r="HV108" s="4"/>
      <c r="HW108" s="4"/>
    </row>
    <row r="109" spans="1:231" ht="17.100000000000001" customHeight="1" x14ac:dyDescent="0.25">
      <c r="A109" s="53" t="s">
        <v>74</v>
      </c>
      <c r="B109" s="19"/>
      <c r="C109" s="19"/>
      <c r="D109" s="19"/>
      <c r="E109" s="19">
        <v>17</v>
      </c>
      <c r="F109" s="19">
        <v>12</v>
      </c>
      <c r="G109" s="19">
        <v>26</v>
      </c>
      <c r="H109" s="19">
        <v>17</v>
      </c>
      <c r="I109" s="19">
        <v>4</v>
      </c>
      <c r="J109" s="19">
        <v>2</v>
      </c>
      <c r="K109" s="19"/>
      <c r="L109" s="19"/>
      <c r="M109" s="19">
        <v>3</v>
      </c>
      <c r="N109" s="19"/>
      <c r="O109" s="19"/>
      <c r="P109" s="19"/>
      <c r="Q109" s="19"/>
      <c r="R109" s="19"/>
      <c r="S109" s="29"/>
      <c r="T109" s="30"/>
    </row>
    <row r="110" spans="1:231" ht="17.100000000000001" customHeight="1" x14ac:dyDescent="0.25">
      <c r="A110" s="53" t="s">
        <v>54</v>
      </c>
      <c r="B110" s="19"/>
      <c r="C110" s="19"/>
      <c r="D110" s="19">
        <v>68</v>
      </c>
      <c r="E110" s="19">
        <v>93</v>
      </c>
      <c r="F110" s="19">
        <v>93</v>
      </c>
      <c r="G110" s="19">
        <v>83</v>
      </c>
      <c r="H110" s="19">
        <v>76</v>
      </c>
      <c r="I110" s="19">
        <v>74</v>
      </c>
      <c r="J110" s="19">
        <v>79</v>
      </c>
      <c r="K110" s="19">
        <v>71</v>
      </c>
      <c r="L110" s="19">
        <v>93</v>
      </c>
      <c r="M110" s="19">
        <v>111</v>
      </c>
      <c r="N110" s="19">
        <v>108</v>
      </c>
      <c r="O110" s="19">
        <v>121</v>
      </c>
      <c r="P110" s="19">
        <v>119</v>
      </c>
      <c r="Q110" s="49">
        <v>113</v>
      </c>
      <c r="R110" s="49">
        <v>145</v>
      </c>
      <c r="S110" s="29">
        <v>130</v>
      </c>
      <c r="T110" s="30">
        <v>126</v>
      </c>
    </row>
    <row r="111" spans="1:231" s="45" customFormat="1" ht="17.100000000000001" customHeight="1" x14ac:dyDescent="0.25">
      <c r="A111" s="54" t="s">
        <v>29</v>
      </c>
      <c r="B111" s="50">
        <f>SUM(B112:B113)</f>
        <v>38</v>
      </c>
      <c r="C111" s="50">
        <f>SUM(C112:C113)</f>
        <v>39</v>
      </c>
      <c r="D111" s="50">
        <f t="shared" ref="D111:T111" si="37">SUM(D112:D113)</f>
        <v>11</v>
      </c>
      <c r="E111" s="50">
        <f t="shared" si="37"/>
        <v>4</v>
      </c>
      <c r="F111" s="50">
        <f t="shared" si="37"/>
        <v>5</v>
      </c>
      <c r="G111" s="50">
        <f t="shared" si="37"/>
        <v>0</v>
      </c>
      <c r="H111" s="50">
        <f t="shared" si="37"/>
        <v>0</v>
      </c>
      <c r="I111" s="50">
        <f t="shared" si="37"/>
        <v>1</v>
      </c>
      <c r="J111" s="50">
        <f t="shared" si="37"/>
        <v>0</v>
      </c>
      <c r="K111" s="50">
        <f t="shared" si="37"/>
        <v>0</v>
      </c>
      <c r="L111" s="50">
        <f t="shared" si="37"/>
        <v>0</v>
      </c>
      <c r="M111" s="50">
        <f t="shared" si="37"/>
        <v>2</v>
      </c>
      <c r="N111" s="50">
        <f t="shared" si="37"/>
        <v>2</v>
      </c>
      <c r="O111" s="50">
        <f t="shared" si="37"/>
        <v>3</v>
      </c>
      <c r="P111" s="50">
        <f t="shared" si="37"/>
        <v>1</v>
      </c>
      <c r="Q111" s="50">
        <f t="shared" si="37"/>
        <v>0</v>
      </c>
      <c r="R111" s="50">
        <f t="shared" si="37"/>
        <v>0</v>
      </c>
      <c r="S111" s="50">
        <f t="shared" si="37"/>
        <v>0</v>
      </c>
      <c r="T111" s="51">
        <f t="shared" si="37"/>
        <v>0</v>
      </c>
      <c r="HV111" s="4"/>
      <c r="HW111" s="4"/>
    </row>
    <row r="112" spans="1:231" ht="17.100000000000001" customHeight="1" x14ac:dyDescent="0.25">
      <c r="A112" s="4" t="s">
        <v>75</v>
      </c>
      <c r="B112" s="19">
        <v>38</v>
      </c>
      <c r="C112" s="19">
        <v>39</v>
      </c>
      <c r="D112" s="19">
        <v>11</v>
      </c>
      <c r="E112" s="19">
        <v>4</v>
      </c>
      <c r="F112" s="19">
        <v>5</v>
      </c>
      <c r="G112" s="19"/>
      <c r="H112" s="19"/>
      <c r="I112" s="19">
        <v>1</v>
      </c>
      <c r="J112" s="19"/>
      <c r="K112" s="19"/>
      <c r="L112" s="19"/>
      <c r="M112" s="19"/>
      <c r="N112" s="19">
        <v>2</v>
      </c>
      <c r="O112" s="19"/>
      <c r="P112" s="19"/>
      <c r="Q112" s="19"/>
      <c r="R112" s="19"/>
      <c r="S112" s="29"/>
      <c r="T112" s="30"/>
    </row>
    <row r="113" spans="1:231" ht="17.100000000000001" customHeight="1" x14ac:dyDescent="0.25">
      <c r="A113" s="4" t="s">
        <v>76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>
        <v>2</v>
      </c>
      <c r="N113" s="19"/>
      <c r="O113" s="19">
        <v>3</v>
      </c>
      <c r="P113" s="19">
        <v>1</v>
      </c>
      <c r="Q113" s="19"/>
      <c r="R113" s="19"/>
      <c r="S113" s="29"/>
      <c r="T113" s="30"/>
    </row>
    <row r="114" spans="1:231" s="45" customFormat="1" ht="17.100000000000001" customHeight="1" x14ac:dyDescent="0.25">
      <c r="A114" s="54" t="s">
        <v>33</v>
      </c>
      <c r="B114" s="50">
        <f>+B115</f>
        <v>112</v>
      </c>
      <c r="C114" s="50">
        <f t="shared" ref="C114:T114" si="38">+C115</f>
        <v>80</v>
      </c>
      <c r="D114" s="50">
        <f t="shared" si="38"/>
        <v>30</v>
      </c>
      <c r="E114" s="50">
        <f t="shared" si="38"/>
        <v>10</v>
      </c>
      <c r="F114" s="50">
        <f t="shared" si="38"/>
        <v>5</v>
      </c>
      <c r="G114" s="50">
        <f t="shared" si="38"/>
        <v>0</v>
      </c>
      <c r="H114" s="50">
        <f t="shared" si="38"/>
        <v>0</v>
      </c>
      <c r="I114" s="50">
        <f t="shared" si="38"/>
        <v>0</v>
      </c>
      <c r="J114" s="50">
        <f t="shared" si="38"/>
        <v>0</v>
      </c>
      <c r="K114" s="50">
        <f t="shared" si="38"/>
        <v>1</v>
      </c>
      <c r="L114" s="50">
        <f t="shared" si="38"/>
        <v>1</v>
      </c>
      <c r="M114" s="50">
        <f t="shared" si="38"/>
        <v>0</v>
      </c>
      <c r="N114" s="50">
        <f t="shared" si="38"/>
        <v>0</v>
      </c>
      <c r="O114" s="50">
        <f t="shared" si="38"/>
        <v>0</v>
      </c>
      <c r="P114" s="50">
        <f t="shared" si="38"/>
        <v>0</v>
      </c>
      <c r="Q114" s="50">
        <f t="shared" si="38"/>
        <v>0</v>
      </c>
      <c r="R114" s="50">
        <f t="shared" si="38"/>
        <v>0</v>
      </c>
      <c r="S114" s="50">
        <f t="shared" si="38"/>
        <v>0</v>
      </c>
      <c r="T114" s="51">
        <f t="shared" si="38"/>
        <v>0</v>
      </c>
      <c r="HV114" s="4"/>
      <c r="HW114" s="4"/>
    </row>
    <row r="115" spans="1:231" ht="17.100000000000001" customHeight="1" x14ac:dyDescent="0.25">
      <c r="A115" s="53" t="s">
        <v>54</v>
      </c>
      <c r="B115" s="19">
        <v>112</v>
      </c>
      <c r="C115" s="19">
        <v>80</v>
      </c>
      <c r="D115" s="19">
        <v>30</v>
      </c>
      <c r="E115" s="19">
        <v>10</v>
      </c>
      <c r="F115" s="19">
        <v>5</v>
      </c>
      <c r="G115" s="19">
        <v>0</v>
      </c>
      <c r="H115" s="19">
        <v>0</v>
      </c>
      <c r="I115" s="19">
        <v>0</v>
      </c>
      <c r="J115" s="19">
        <v>0</v>
      </c>
      <c r="K115" s="19">
        <v>1</v>
      </c>
      <c r="L115" s="19">
        <v>1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29"/>
      <c r="T115" s="30"/>
    </row>
    <row r="116" spans="1:231" s="45" customFormat="1" ht="17.100000000000001" customHeight="1" x14ac:dyDescent="0.25">
      <c r="A116" s="54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47"/>
      <c r="T116" s="48"/>
      <c r="HV116" s="4"/>
      <c r="HW116" s="4"/>
    </row>
    <row r="117" spans="1:231" s="34" customFormat="1" ht="17.100000000000001" customHeight="1" x14ac:dyDescent="0.25">
      <c r="A117" s="71" t="s">
        <v>77</v>
      </c>
      <c r="B117" s="72">
        <f>+B119+B121+B123+B126+B130</f>
        <v>204</v>
      </c>
      <c r="C117" s="72">
        <f t="shared" ref="C117:T117" si="39">+C119+C121+C123+C126+C130</f>
        <v>153</v>
      </c>
      <c r="D117" s="72">
        <f t="shared" si="39"/>
        <v>160</v>
      </c>
      <c r="E117" s="72">
        <f t="shared" si="39"/>
        <v>168</v>
      </c>
      <c r="F117" s="72">
        <f t="shared" si="39"/>
        <v>137</v>
      </c>
      <c r="G117" s="72">
        <f t="shared" si="39"/>
        <v>133</v>
      </c>
      <c r="H117" s="72">
        <f t="shared" si="39"/>
        <v>124</v>
      </c>
      <c r="I117" s="72">
        <f t="shared" si="39"/>
        <v>117</v>
      </c>
      <c r="J117" s="72">
        <f t="shared" si="39"/>
        <v>120</v>
      </c>
      <c r="K117" s="72">
        <f t="shared" si="39"/>
        <v>112</v>
      </c>
      <c r="L117" s="72">
        <f t="shared" si="39"/>
        <v>115</v>
      </c>
      <c r="M117" s="72">
        <f t="shared" si="39"/>
        <v>109</v>
      </c>
      <c r="N117" s="72">
        <f t="shared" si="39"/>
        <v>107</v>
      </c>
      <c r="O117" s="72">
        <f t="shared" si="39"/>
        <v>89</v>
      </c>
      <c r="P117" s="72">
        <f t="shared" si="39"/>
        <v>93</v>
      </c>
      <c r="Q117" s="72">
        <f t="shared" si="39"/>
        <v>81</v>
      </c>
      <c r="R117" s="72">
        <f t="shared" si="39"/>
        <v>124</v>
      </c>
      <c r="S117" s="72">
        <f t="shared" si="39"/>
        <v>137</v>
      </c>
      <c r="T117" s="73">
        <f t="shared" si="39"/>
        <v>150</v>
      </c>
      <c r="HV117" s="4"/>
      <c r="HW117" s="4"/>
    </row>
    <row r="118" spans="1:231" s="34" customFormat="1" ht="9" customHeight="1" x14ac:dyDescent="0.25">
      <c r="A118" s="64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7"/>
      <c r="T118" s="38"/>
      <c r="HV118" s="4"/>
      <c r="HW118" s="4"/>
    </row>
    <row r="119" spans="1:231" s="34" customFormat="1" ht="17.100000000000001" customHeight="1" x14ac:dyDescent="0.25">
      <c r="A119" s="64" t="s">
        <v>19</v>
      </c>
      <c r="B119" s="36">
        <f t="shared" ref="B119:T119" si="40">SUM(B120:B120)</f>
        <v>0</v>
      </c>
      <c r="C119" s="36">
        <f t="shared" si="40"/>
        <v>0</v>
      </c>
      <c r="D119" s="36">
        <f t="shared" si="40"/>
        <v>0</v>
      </c>
      <c r="E119" s="36">
        <f t="shared" si="40"/>
        <v>0</v>
      </c>
      <c r="F119" s="36">
        <f t="shared" si="40"/>
        <v>0</v>
      </c>
      <c r="G119" s="36">
        <f t="shared" si="40"/>
        <v>0</v>
      </c>
      <c r="H119" s="36">
        <f t="shared" si="40"/>
        <v>0</v>
      </c>
      <c r="I119" s="36">
        <f t="shared" si="40"/>
        <v>0</v>
      </c>
      <c r="J119" s="36">
        <f t="shared" si="40"/>
        <v>0</v>
      </c>
      <c r="K119" s="36">
        <f t="shared" si="40"/>
        <v>0</v>
      </c>
      <c r="L119" s="36">
        <f t="shared" si="40"/>
        <v>0</v>
      </c>
      <c r="M119" s="36">
        <f t="shared" si="40"/>
        <v>0</v>
      </c>
      <c r="N119" s="36">
        <f t="shared" si="40"/>
        <v>0</v>
      </c>
      <c r="O119" s="36">
        <f t="shared" si="40"/>
        <v>0</v>
      </c>
      <c r="P119" s="36">
        <f t="shared" si="40"/>
        <v>0</v>
      </c>
      <c r="Q119" s="36">
        <f t="shared" si="40"/>
        <v>0</v>
      </c>
      <c r="R119" s="36">
        <f t="shared" si="40"/>
        <v>0</v>
      </c>
      <c r="S119" s="36">
        <f t="shared" si="40"/>
        <v>0</v>
      </c>
      <c r="T119" s="39">
        <f t="shared" si="40"/>
        <v>0</v>
      </c>
      <c r="HV119" s="4"/>
      <c r="HW119" s="4"/>
    </row>
    <row r="120" spans="1:231" s="34" customFormat="1" ht="17.100000000000001" customHeight="1" x14ac:dyDescent="0.25">
      <c r="A120" s="74" t="s">
        <v>78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7"/>
      <c r="T120" s="38"/>
      <c r="HV120" s="4"/>
      <c r="HW120" s="4"/>
    </row>
    <row r="121" spans="1:231" s="34" customFormat="1" ht="17.100000000000001" customHeight="1" x14ac:dyDescent="0.25">
      <c r="A121" s="54" t="s">
        <v>67</v>
      </c>
      <c r="B121" s="36">
        <f>+B122</f>
        <v>0</v>
      </c>
      <c r="C121" s="36">
        <f t="shared" ref="C121:T121" si="41">+C122</f>
        <v>0</v>
      </c>
      <c r="D121" s="36">
        <f t="shared" si="41"/>
        <v>0</v>
      </c>
      <c r="E121" s="36">
        <f t="shared" si="41"/>
        <v>0</v>
      </c>
      <c r="F121" s="36">
        <f t="shared" si="41"/>
        <v>0</v>
      </c>
      <c r="G121" s="36">
        <f t="shared" si="41"/>
        <v>0</v>
      </c>
      <c r="H121" s="36">
        <f t="shared" si="41"/>
        <v>0</v>
      </c>
      <c r="I121" s="36">
        <f t="shared" si="41"/>
        <v>12</v>
      </c>
      <c r="J121" s="36">
        <f t="shared" si="41"/>
        <v>11</v>
      </c>
      <c r="K121" s="36">
        <f t="shared" si="41"/>
        <v>0</v>
      </c>
      <c r="L121" s="36">
        <f t="shared" si="41"/>
        <v>0</v>
      </c>
      <c r="M121" s="36">
        <f t="shared" si="41"/>
        <v>0</v>
      </c>
      <c r="N121" s="36">
        <f t="shared" si="41"/>
        <v>0</v>
      </c>
      <c r="O121" s="36">
        <f t="shared" si="41"/>
        <v>0</v>
      </c>
      <c r="P121" s="36">
        <f t="shared" si="41"/>
        <v>0</v>
      </c>
      <c r="Q121" s="36">
        <f t="shared" si="41"/>
        <v>0</v>
      </c>
      <c r="R121" s="36">
        <f t="shared" si="41"/>
        <v>0</v>
      </c>
      <c r="S121" s="36">
        <f t="shared" si="41"/>
        <v>0</v>
      </c>
      <c r="T121" s="39">
        <f t="shared" si="41"/>
        <v>21</v>
      </c>
      <c r="HV121" s="45"/>
      <c r="HW121" s="45"/>
    </row>
    <row r="122" spans="1:231" s="34" customFormat="1" ht="17.100000000000001" customHeight="1" x14ac:dyDescent="0.25">
      <c r="A122" s="74" t="s">
        <v>79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12</v>
      </c>
      <c r="J122" s="36">
        <v>11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7"/>
      <c r="S122" s="37"/>
      <c r="T122" s="43">
        <v>21</v>
      </c>
      <c r="HV122" s="4"/>
      <c r="HW122" s="4"/>
    </row>
    <row r="123" spans="1:231" s="45" customFormat="1" ht="17.100000000000001" customHeight="1" x14ac:dyDescent="0.25">
      <c r="A123" s="52" t="s">
        <v>80</v>
      </c>
      <c r="B123" s="50">
        <f>SUM(B124:B125)</f>
        <v>0</v>
      </c>
      <c r="C123" s="50">
        <f t="shared" ref="C123:T123" si="42">SUM(C124:C125)</f>
        <v>0</v>
      </c>
      <c r="D123" s="50">
        <f t="shared" si="42"/>
        <v>0</v>
      </c>
      <c r="E123" s="50">
        <f t="shared" si="42"/>
        <v>5</v>
      </c>
      <c r="F123" s="50">
        <f t="shared" si="42"/>
        <v>11</v>
      </c>
      <c r="G123" s="50">
        <f t="shared" si="42"/>
        <v>13</v>
      </c>
      <c r="H123" s="50">
        <f t="shared" si="42"/>
        <v>9</v>
      </c>
      <c r="I123" s="50">
        <f t="shared" si="42"/>
        <v>14</v>
      </c>
      <c r="J123" s="50">
        <f t="shared" si="42"/>
        <v>19</v>
      </c>
      <c r="K123" s="50">
        <f t="shared" si="42"/>
        <v>20</v>
      </c>
      <c r="L123" s="50">
        <f t="shared" si="42"/>
        <v>19</v>
      </c>
      <c r="M123" s="50">
        <f t="shared" si="42"/>
        <v>14</v>
      </c>
      <c r="N123" s="50">
        <f t="shared" si="42"/>
        <v>0</v>
      </c>
      <c r="O123" s="50">
        <f t="shared" si="42"/>
        <v>0</v>
      </c>
      <c r="P123" s="50">
        <f t="shared" si="42"/>
        <v>3</v>
      </c>
      <c r="Q123" s="50">
        <f t="shared" si="42"/>
        <v>0</v>
      </c>
      <c r="R123" s="50">
        <f t="shared" si="42"/>
        <v>0</v>
      </c>
      <c r="S123" s="50">
        <f t="shared" si="42"/>
        <v>5</v>
      </c>
      <c r="T123" s="51">
        <f t="shared" si="42"/>
        <v>6</v>
      </c>
      <c r="HV123" s="4"/>
      <c r="HW123" s="4"/>
    </row>
    <row r="124" spans="1:231" ht="17.100000000000001" customHeight="1" x14ac:dyDescent="0.25">
      <c r="A124" s="59" t="s">
        <v>81</v>
      </c>
      <c r="B124" s="19"/>
      <c r="C124" s="19"/>
      <c r="D124" s="19"/>
      <c r="E124" s="19">
        <v>5</v>
      </c>
      <c r="F124" s="19">
        <v>11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9">
        <v>5</v>
      </c>
      <c r="T124" s="30">
        <v>6</v>
      </c>
    </row>
    <row r="125" spans="1:231" ht="17.100000000000001" customHeight="1" x14ac:dyDescent="0.25">
      <c r="A125" s="59" t="s">
        <v>82</v>
      </c>
      <c r="B125" s="19"/>
      <c r="C125" s="19"/>
      <c r="D125" s="19"/>
      <c r="E125" s="19"/>
      <c r="F125" s="19"/>
      <c r="G125" s="19">
        <v>13</v>
      </c>
      <c r="H125" s="19">
        <v>9</v>
      </c>
      <c r="I125" s="19">
        <v>14</v>
      </c>
      <c r="J125" s="19">
        <v>19</v>
      </c>
      <c r="K125" s="19">
        <v>20</v>
      </c>
      <c r="L125" s="19">
        <v>19</v>
      </c>
      <c r="M125" s="19">
        <v>14</v>
      </c>
      <c r="N125" s="19"/>
      <c r="O125" s="19"/>
      <c r="P125" s="19">
        <v>3</v>
      </c>
      <c r="Q125" s="19"/>
      <c r="R125" s="19"/>
      <c r="S125" s="29"/>
      <c r="T125" s="30"/>
    </row>
    <row r="126" spans="1:231" s="45" customFormat="1" ht="17.100000000000001" customHeight="1" x14ac:dyDescent="0.25">
      <c r="A126" s="52" t="s">
        <v>24</v>
      </c>
      <c r="B126" s="50">
        <f>SUM(B127:B129)</f>
        <v>133</v>
      </c>
      <c r="C126" s="50">
        <f>SUM(C127:C129)</f>
        <v>114</v>
      </c>
      <c r="D126" s="50">
        <f>SUM(D127:D129)</f>
        <v>138</v>
      </c>
      <c r="E126" s="50">
        <f t="shared" ref="E126:T126" si="43">SUM(E127:E129)</f>
        <v>163</v>
      </c>
      <c r="F126" s="50">
        <f t="shared" si="43"/>
        <v>126</v>
      </c>
      <c r="G126" s="50">
        <f t="shared" si="43"/>
        <v>120</v>
      </c>
      <c r="H126" s="50">
        <f t="shared" si="43"/>
        <v>115</v>
      </c>
      <c r="I126" s="50">
        <f t="shared" si="43"/>
        <v>91</v>
      </c>
      <c r="J126" s="50">
        <f t="shared" si="43"/>
        <v>90</v>
      </c>
      <c r="K126" s="50">
        <f t="shared" si="43"/>
        <v>91</v>
      </c>
      <c r="L126" s="50">
        <f t="shared" si="43"/>
        <v>94</v>
      </c>
      <c r="M126" s="50">
        <f t="shared" si="43"/>
        <v>95</v>
      </c>
      <c r="N126" s="50">
        <f t="shared" si="43"/>
        <v>106</v>
      </c>
      <c r="O126" s="50">
        <f t="shared" si="43"/>
        <v>89</v>
      </c>
      <c r="P126" s="50">
        <f t="shared" si="43"/>
        <v>90</v>
      </c>
      <c r="Q126" s="50">
        <f t="shared" si="43"/>
        <v>80</v>
      </c>
      <c r="R126" s="50">
        <f t="shared" si="43"/>
        <v>124</v>
      </c>
      <c r="S126" s="50">
        <f t="shared" si="43"/>
        <v>129</v>
      </c>
      <c r="T126" s="51">
        <f t="shared" si="43"/>
        <v>123</v>
      </c>
      <c r="HV126" s="4"/>
      <c r="HW126" s="4"/>
    </row>
    <row r="127" spans="1:231" ht="17.100000000000001" customHeight="1" x14ac:dyDescent="0.25">
      <c r="A127" s="59" t="s">
        <v>83</v>
      </c>
      <c r="B127" s="19">
        <v>133</v>
      </c>
      <c r="C127" s="19">
        <v>114</v>
      </c>
      <c r="D127" s="19">
        <v>129</v>
      </c>
      <c r="E127" s="19">
        <v>122</v>
      </c>
      <c r="F127" s="19">
        <v>86</v>
      </c>
      <c r="G127" s="19">
        <v>79</v>
      </c>
      <c r="H127" s="19">
        <v>68</v>
      </c>
      <c r="I127" s="19">
        <v>59</v>
      </c>
      <c r="J127" s="19">
        <v>59</v>
      </c>
      <c r="K127" s="19">
        <v>49</v>
      </c>
      <c r="L127" s="19">
        <v>62</v>
      </c>
      <c r="M127" s="19">
        <v>68</v>
      </c>
      <c r="N127" s="19">
        <v>83</v>
      </c>
      <c r="O127" s="19">
        <v>75</v>
      </c>
      <c r="P127" s="19">
        <v>77</v>
      </c>
      <c r="Q127" s="49">
        <v>58</v>
      </c>
      <c r="R127" s="49">
        <v>124</v>
      </c>
      <c r="S127" s="29">
        <v>89</v>
      </c>
      <c r="T127" s="30">
        <v>61</v>
      </c>
    </row>
    <row r="128" spans="1:231" ht="17.100000000000001" customHeight="1" x14ac:dyDescent="0.25">
      <c r="A128" s="4" t="s">
        <v>84</v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49"/>
      <c r="R128" s="49"/>
      <c r="S128" s="29"/>
      <c r="T128" s="30">
        <v>25</v>
      </c>
    </row>
    <row r="129" spans="1:231" ht="17.100000000000001" customHeight="1" x14ac:dyDescent="0.25">
      <c r="A129" s="59" t="s">
        <v>85</v>
      </c>
      <c r="B129" s="19"/>
      <c r="C129" s="19"/>
      <c r="D129" s="19">
        <v>9</v>
      </c>
      <c r="E129" s="19">
        <v>41</v>
      </c>
      <c r="F129" s="19">
        <v>40</v>
      </c>
      <c r="G129" s="19">
        <v>41</v>
      </c>
      <c r="H129" s="19">
        <v>47</v>
      </c>
      <c r="I129" s="19">
        <v>32</v>
      </c>
      <c r="J129" s="19">
        <v>31</v>
      </c>
      <c r="K129" s="19">
        <v>42</v>
      </c>
      <c r="L129" s="19">
        <v>32</v>
      </c>
      <c r="M129" s="19">
        <v>27</v>
      </c>
      <c r="N129" s="19">
        <v>23</v>
      </c>
      <c r="O129" s="19">
        <v>14</v>
      </c>
      <c r="P129" s="19">
        <v>13</v>
      </c>
      <c r="Q129" s="49">
        <v>22</v>
      </c>
      <c r="R129" s="19"/>
      <c r="S129" s="29">
        <v>40</v>
      </c>
      <c r="T129" s="30">
        <v>37</v>
      </c>
    </row>
    <row r="130" spans="1:231" s="45" customFormat="1" ht="17.100000000000001" customHeight="1" x14ac:dyDescent="0.25">
      <c r="A130" s="52" t="s">
        <v>86</v>
      </c>
      <c r="B130" s="50">
        <f>+B131</f>
        <v>71</v>
      </c>
      <c r="C130" s="50">
        <f t="shared" ref="C130:T130" si="44">+C131</f>
        <v>39</v>
      </c>
      <c r="D130" s="50">
        <f t="shared" si="44"/>
        <v>22</v>
      </c>
      <c r="E130" s="50">
        <f t="shared" si="44"/>
        <v>0</v>
      </c>
      <c r="F130" s="50">
        <f t="shared" si="44"/>
        <v>0</v>
      </c>
      <c r="G130" s="50">
        <f t="shared" si="44"/>
        <v>0</v>
      </c>
      <c r="H130" s="50">
        <f t="shared" si="44"/>
        <v>0</v>
      </c>
      <c r="I130" s="50">
        <f t="shared" si="44"/>
        <v>0</v>
      </c>
      <c r="J130" s="50">
        <f t="shared" si="44"/>
        <v>0</v>
      </c>
      <c r="K130" s="50">
        <f t="shared" si="44"/>
        <v>1</v>
      </c>
      <c r="L130" s="50">
        <f t="shared" si="44"/>
        <v>2</v>
      </c>
      <c r="M130" s="50">
        <f t="shared" si="44"/>
        <v>0</v>
      </c>
      <c r="N130" s="50">
        <f t="shared" si="44"/>
        <v>1</v>
      </c>
      <c r="O130" s="50">
        <f t="shared" si="44"/>
        <v>0</v>
      </c>
      <c r="P130" s="50">
        <f t="shared" si="44"/>
        <v>0</v>
      </c>
      <c r="Q130" s="50">
        <f t="shared" si="44"/>
        <v>1</v>
      </c>
      <c r="R130" s="50">
        <f t="shared" si="44"/>
        <v>0</v>
      </c>
      <c r="S130" s="50">
        <f t="shared" si="44"/>
        <v>3</v>
      </c>
      <c r="T130" s="51">
        <f t="shared" si="44"/>
        <v>0</v>
      </c>
      <c r="HV130" s="4"/>
      <c r="HW130" s="4"/>
    </row>
    <row r="131" spans="1:231" ht="17.100000000000001" customHeight="1" x14ac:dyDescent="0.25">
      <c r="A131" s="75" t="s">
        <v>87</v>
      </c>
      <c r="B131" s="76">
        <v>71</v>
      </c>
      <c r="C131" s="76">
        <v>39</v>
      </c>
      <c r="D131" s="76">
        <v>22</v>
      </c>
      <c r="E131" s="76">
        <v>0</v>
      </c>
      <c r="F131" s="76">
        <v>0</v>
      </c>
      <c r="G131" s="76">
        <v>0</v>
      </c>
      <c r="H131" s="76">
        <v>0</v>
      </c>
      <c r="I131" s="76">
        <v>0</v>
      </c>
      <c r="J131" s="76">
        <v>0</v>
      </c>
      <c r="K131" s="76">
        <v>1</v>
      </c>
      <c r="L131" s="76">
        <v>2</v>
      </c>
      <c r="M131" s="76">
        <v>0</v>
      </c>
      <c r="N131" s="76">
        <v>1</v>
      </c>
      <c r="O131" s="76">
        <v>0</v>
      </c>
      <c r="P131" s="76">
        <v>0</v>
      </c>
      <c r="Q131" s="77">
        <v>1</v>
      </c>
      <c r="R131" s="76">
        <v>0</v>
      </c>
      <c r="S131" s="78">
        <v>3</v>
      </c>
      <c r="T131" s="79"/>
    </row>
    <row r="132" spans="1:231" ht="17.100000000000001" customHeight="1" x14ac:dyDescent="0.25">
      <c r="A132" s="80" t="s">
        <v>88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1:231" s="83" customFormat="1" ht="15.75" customHeight="1" x14ac:dyDescent="0.2">
      <c r="A133" s="80" t="s">
        <v>89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</row>
    <row r="134" spans="1:231" ht="17.100000000000001" customHeight="1" x14ac:dyDescent="0.25">
      <c r="A134" s="59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231" ht="17.100000000000001" customHeight="1" x14ac:dyDescent="0.25">
      <c r="A135" s="59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231" ht="17.100000000000001" customHeight="1" x14ac:dyDescent="0.25">
      <c r="A136" s="52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1:231" ht="17.100000000000001" customHeight="1" x14ac:dyDescent="0.25">
      <c r="A137" s="46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231" ht="17.100000000000001" customHeight="1" x14ac:dyDescent="0.25">
      <c r="A138" s="46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231" ht="17.100000000000001" customHeight="1" x14ac:dyDescent="0.25">
      <c r="A139" s="46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231" ht="17.100000000000001" customHeight="1" x14ac:dyDescent="0.25">
      <c r="A140" s="52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1:231" ht="17.100000000000001" customHeight="1" x14ac:dyDescent="0.25">
      <c r="A141" s="46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231" ht="17.100000000000001" customHeight="1" x14ac:dyDescent="0.25">
      <c r="A142" s="46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231" ht="17.100000000000001" customHeight="1" x14ac:dyDescent="0.25">
      <c r="A143" s="52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1:231" ht="17.100000000000001" customHeight="1" x14ac:dyDescent="0.25">
      <c r="A144" s="10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1:18" ht="17.100000000000001" customHeight="1" x14ac:dyDescent="0.25">
      <c r="A145" s="10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1:18" ht="17.100000000000001" customHeight="1" x14ac:dyDescent="0.25">
      <c r="A146" s="64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1:18" ht="17.100000000000001" customHeight="1" x14ac:dyDescent="0.25">
      <c r="A147" s="64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1:18" ht="17.100000000000001" customHeight="1" x14ac:dyDescent="0.25">
      <c r="A148" s="46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7.100000000000001" customHeight="1" x14ac:dyDescent="0.25">
      <c r="A149" s="46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7.100000000000001" customHeight="1" x14ac:dyDescent="0.25">
      <c r="A150" s="46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7.100000000000001" customHeight="1" x14ac:dyDescent="0.25">
      <c r="A151" s="46"/>
    </row>
    <row r="152" spans="1:18" ht="17.100000000000001" customHeight="1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</row>
    <row r="153" spans="1:18" ht="17.100000000000001" customHeight="1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1:18" ht="17.100000000000001" customHeight="1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</row>
  </sheetData>
  <mergeCells count="10">
    <mergeCell ref="A44:T44"/>
    <mergeCell ref="A45:T45"/>
    <mergeCell ref="A90:T90"/>
    <mergeCell ref="A91:T91"/>
    <mergeCell ref="A1:T1"/>
    <mergeCell ref="A2:T2"/>
    <mergeCell ref="A3:T3"/>
    <mergeCell ref="A5:T5"/>
    <mergeCell ref="A6:T6"/>
    <mergeCell ref="A7:M7"/>
  </mergeCells>
  <printOptions horizontalCentered="1"/>
  <pageMargins left="1.968503937007874E-2" right="1.968503937007874E-2" top="3.937007874015748E-2" bottom="3.937007874015748E-2" header="0.70866141732283472" footer="0.51181102362204722"/>
  <pageSetup scale="74" fitToHeight="100" orientation="landscape" useFirstPageNumber="1" r:id="rId1"/>
  <rowBreaks count="2" manualBreakCount="2">
    <brk id="42" max="19" man="1"/>
    <brk id="8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Matrícula-Colón-2005-2023</vt:lpstr>
      <vt:lpstr>'Matrícula-Colón-2005-2023'!_1Excel_BuiltIn_Print_Area_1_1_1</vt:lpstr>
      <vt:lpstr>'Matrícula-Colón-2005-2023'!_2Excel_BuiltIn_Print_Area_1_1_1_1</vt:lpstr>
      <vt:lpstr>'Matrícula-Colón-2005-2023'!Área_de_impresión</vt:lpstr>
      <vt:lpstr>'Matrícula-Colón-2005-2023'!Excel_BuiltIn_Print_Area_1</vt:lpstr>
      <vt:lpstr>'Matrícula-Colón-2005-2023'!Excel_BuiltIn_Print_Area_1_1</vt:lpstr>
      <vt:lpstr>'Matrícula-Colón-2005-2023'!Excel_BuiltIn_Print_Area_1_1_1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DIPLAN - DEI</dc:creator>
  <cp:lastModifiedBy>Jahir Calvo</cp:lastModifiedBy>
  <dcterms:created xsi:type="dcterms:W3CDTF">2023-10-17T21:08:08Z</dcterms:created>
  <dcterms:modified xsi:type="dcterms:W3CDTF">2023-10-19T22:30:24Z</dcterms:modified>
</cp:coreProperties>
</file>