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hir.calvo\Downloads\"/>
    </mc:Choice>
  </mc:AlternateContent>
  <xr:revisionPtr revIDLastSave="0" documentId="13_ncr:1_{29549AB2-48E6-4894-9C2B-98B5177413F7}" xr6:coauthVersionLast="47" xr6:coauthVersionMax="47" xr10:uidLastSave="{00000000-0000-0000-0000-000000000000}"/>
  <bookViews>
    <workbookView xWindow="-120" yWindow="-120" windowWidth="29040" windowHeight="15840" xr2:uid="{F4D3222E-F229-4383-A936-9E5E874B8A31}"/>
  </bookViews>
  <sheets>
    <sheet name="EstudiantesDiscapacidad_1-23" sheetId="1" r:id="rId1"/>
  </sheets>
  <definedNames>
    <definedName name="_xlnm.Print_Area" localSheetId="0">'EstudiantesDiscapacidad_1-23'!$A$1:$Q$57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K20" i="1"/>
  <c r="L20" i="1"/>
  <c r="M20" i="1"/>
  <c r="N20" i="1"/>
  <c r="O20" i="1"/>
  <c r="P20" i="1"/>
  <c r="Q20" i="1"/>
  <c r="F20" i="1"/>
  <c r="G18" i="1"/>
  <c r="H18" i="1"/>
  <c r="I18" i="1"/>
  <c r="J18" i="1"/>
  <c r="K18" i="1"/>
  <c r="L18" i="1"/>
  <c r="M18" i="1"/>
  <c r="N18" i="1"/>
  <c r="O18" i="1"/>
  <c r="P18" i="1"/>
  <c r="Q18" i="1"/>
  <c r="F18" i="1"/>
  <c r="G19" i="1"/>
  <c r="H19" i="1"/>
  <c r="I19" i="1"/>
  <c r="J19" i="1"/>
  <c r="K19" i="1"/>
  <c r="L19" i="1"/>
  <c r="M19" i="1"/>
  <c r="N19" i="1"/>
  <c r="O19" i="1"/>
  <c r="P19" i="1"/>
  <c r="Q19" i="1"/>
  <c r="F19" i="1"/>
  <c r="G17" i="1"/>
  <c r="H17" i="1"/>
  <c r="I17" i="1"/>
  <c r="J17" i="1"/>
  <c r="K17" i="1"/>
  <c r="L17" i="1"/>
  <c r="M17" i="1"/>
  <c r="N17" i="1"/>
  <c r="O17" i="1"/>
  <c r="P17" i="1"/>
  <c r="Q17" i="1"/>
  <c r="F17" i="1"/>
  <c r="G16" i="1"/>
  <c r="H16" i="1"/>
  <c r="I16" i="1"/>
  <c r="J16" i="1"/>
  <c r="K16" i="1"/>
  <c r="L16" i="1"/>
  <c r="M16" i="1"/>
  <c r="N16" i="1"/>
  <c r="O16" i="1"/>
  <c r="P16" i="1"/>
  <c r="Q16" i="1"/>
  <c r="F16" i="1"/>
  <c r="G34" i="1"/>
  <c r="H34" i="1"/>
  <c r="I34" i="1"/>
  <c r="J34" i="1"/>
  <c r="K34" i="1"/>
  <c r="L34" i="1"/>
  <c r="M34" i="1"/>
  <c r="N34" i="1"/>
  <c r="O34" i="1"/>
  <c r="P34" i="1"/>
  <c r="Q34" i="1"/>
  <c r="F34" i="1"/>
  <c r="G53" i="1"/>
  <c r="H53" i="1"/>
  <c r="I53" i="1"/>
  <c r="J53" i="1"/>
  <c r="K53" i="1"/>
  <c r="L53" i="1"/>
  <c r="M53" i="1"/>
  <c r="N53" i="1"/>
  <c r="O53" i="1"/>
  <c r="P53" i="1"/>
  <c r="Q53" i="1"/>
  <c r="F53" i="1"/>
  <c r="G49" i="1"/>
  <c r="H49" i="1"/>
  <c r="I49" i="1"/>
  <c r="J49" i="1"/>
  <c r="K49" i="1"/>
  <c r="L49" i="1"/>
  <c r="M49" i="1"/>
  <c r="N49" i="1"/>
  <c r="O49" i="1"/>
  <c r="P49" i="1"/>
  <c r="Q49" i="1"/>
  <c r="F49" i="1"/>
  <c r="G43" i="1"/>
  <c r="H43" i="1"/>
  <c r="I43" i="1"/>
  <c r="J43" i="1"/>
  <c r="K43" i="1"/>
  <c r="L43" i="1"/>
  <c r="M43" i="1"/>
  <c r="N43" i="1"/>
  <c r="O43" i="1"/>
  <c r="P43" i="1"/>
  <c r="Q43" i="1"/>
  <c r="F43" i="1"/>
  <c r="Q39" i="1"/>
  <c r="P39" i="1"/>
  <c r="O39" i="1"/>
  <c r="N39" i="1"/>
  <c r="M39" i="1"/>
  <c r="M29" i="1" s="1"/>
  <c r="L39" i="1"/>
  <c r="L29" i="1" s="1"/>
  <c r="K39" i="1"/>
  <c r="J39" i="1"/>
  <c r="I39" i="1"/>
  <c r="H39" i="1"/>
  <c r="G39" i="1"/>
  <c r="F39" i="1"/>
  <c r="F31" i="1"/>
  <c r="G31" i="1"/>
  <c r="H31" i="1"/>
  <c r="I31" i="1"/>
  <c r="J31" i="1"/>
  <c r="K31" i="1"/>
  <c r="L31" i="1"/>
  <c r="M31" i="1"/>
  <c r="N31" i="1"/>
  <c r="N29" i="1" s="1"/>
  <c r="O31" i="1"/>
  <c r="P31" i="1"/>
  <c r="Q31" i="1"/>
  <c r="P29" i="1" l="1"/>
  <c r="K29" i="1"/>
  <c r="O29" i="1"/>
  <c r="J29" i="1"/>
  <c r="Q29" i="1"/>
  <c r="I29" i="1"/>
  <c r="H29" i="1"/>
  <c r="G29" i="1"/>
  <c r="F29" i="1"/>
  <c r="E55" i="1" l="1"/>
  <c r="D55" i="1"/>
  <c r="B55" i="1" s="1"/>
  <c r="E54" i="1"/>
  <c r="D54" i="1"/>
  <c r="E52" i="1"/>
  <c r="D52" i="1"/>
  <c r="B52" i="1"/>
  <c r="E51" i="1"/>
  <c r="D51" i="1"/>
  <c r="B51" i="1" s="1"/>
  <c r="E50" i="1"/>
  <c r="D50" i="1"/>
  <c r="B50" i="1" s="1"/>
  <c r="E48" i="1"/>
  <c r="D48" i="1"/>
  <c r="B48" i="1"/>
  <c r="E47" i="1"/>
  <c r="D47" i="1"/>
  <c r="E46" i="1"/>
  <c r="D46" i="1"/>
  <c r="E44" i="1"/>
  <c r="D44" i="1"/>
  <c r="B44" i="1"/>
  <c r="E42" i="1"/>
  <c r="D42" i="1"/>
  <c r="B42" i="1"/>
  <c r="D41" i="1"/>
  <c r="E40" i="1"/>
  <c r="D40" i="1"/>
  <c r="B40" i="1" s="1"/>
  <c r="E38" i="1"/>
  <c r="D38" i="1"/>
  <c r="B38" i="1" s="1"/>
  <c r="E37" i="1"/>
  <c r="D37" i="1"/>
  <c r="E35" i="1"/>
  <c r="D35" i="1"/>
  <c r="E33" i="1"/>
  <c r="D33" i="1"/>
  <c r="B33" i="1" s="1"/>
  <c r="E32" i="1"/>
  <c r="D32" i="1"/>
  <c r="E30" i="1"/>
  <c r="D30" i="1"/>
  <c r="E28" i="1"/>
  <c r="D28" i="1"/>
  <c r="B28" i="1" s="1"/>
  <c r="E27" i="1"/>
  <c r="D27" i="1"/>
  <c r="E26" i="1"/>
  <c r="D26" i="1"/>
  <c r="B26" i="1" s="1"/>
  <c r="E25" i="1"/>
  <c r="D25" i="1"/>
  <c r="E24" i="1"/>
  <c r="D24" i="1"/>
  <c r="E23" i="1"/>
  <c r="D23" i="1"/>
  <c r="Q22" i="1"/>
  <c r="P22" i="1"/>
  <c r="O22" i="1"/>
  <c r="N22" i="1"/>
  <c r="M22" i="1"/>
  <c r="L22" i="1"/>
  <c r="K22" i="1"/>
  <c r="J22" i="1"/>
  <c r="I22" i="1"/>
  <c r="H22" i="1"/>
  <c r="G22" i="1"/>
  <c r="F22" i="1"/>
  <c r="B30" i="1" l="1"/>
  <c r="B24" i="1"/>
  <c r="B35" i="1"/>
  <c r="F13" i="1"/>
  <c r="J13" i="1"/>
  <c r="B27" i="1"/>
  <c r="E53" i="1"/>
  <c r="B46" i="1"/>
  <c r="B47" i="1"/>
  <c r="B54" i="1"/>
  <c r="O13" i="1"/>
  <c r="B32" i="1"/>
  <c r="D53" i="1"/>
  <c r="B53" i="1" s="1"/>
  <c r="D43" i="1"/>
  <c r="Q13" i="1"/>
  <c r="D19" i="1"/>
  <c r="B23" i="1"/>
  <c r="B25" i="1"/>
  <c r="E22" i="1"/>
  <c r="N13" i="1"/>
  <c r="D49" i="1"/>
  <c r="E49" i="1"/>
  <c r="B37" i="1"/>
  <c r="D22" i="1"/>
  <c r="E16" i="1"/>
  <c r="E17" i="1"/>
  <c r="E19" i="1"/>
  <c r="B22" i="1"/>
  <c r="P13" i="1"/>
  <c r="D17" i="1"/>
  <c r="E45" i="1"/>
  <c r="D36" i="1"/>
  <c r="D39" i="1"/>
  <c r="D16" i="1"/>
  <c r="E41" i="1"/>
  <c r="B41" i="1" s="1"/>
  <c r="E43" i="1"/>
  <c r="D45" i="1"/>
  <c r="B16" i="1" l="1"/>
  <c r="B45" i="1"/>
  <c r="B43" i="1"/>
  <c r="B49" i="1"/>
  <c r="B19" i="1"/>
  <c r="B17" i="1"/>
  <c r="D18" i="1"/>
  <c r="E39" i="1"/>
  <c r="B39" i="1" s="1"/>
  <c r="M13" i="1"/>
  <c r="E20" i="1"/>
  <c r="D34" i="1"/>
  <c r="L13" i="1"/>
  <c r="K13" i="1"/>
  <c r="E31" i="1" l="1"/>
  <c r="G13" i="1"/>
  <c r="E18" i="1"/>
  <c r="B18" i="1" s="1"/>
  <c r="E36" i="1"/>
  <c r="B36" i="1" s="1"/>
  <c r="D20" i="1"/>
  <c r="B20" i="1" s="1"/>
  <c r="E34" i="1" l="1"/>
  <c r="B34" i="1" s="1"/>
  <c r="D31" i="1"/>
  <c r="B31" i="1" s="1"/>
  <c r="H13" i="1" l="1"/>
  <c r="D29" i="1"/>
  <c r="I13" i="1"/>
  <c r="E29" i="1"/>
  <c r="B29" i="1" l="1"/>
  <c r="E13" i="1"/>
  <c r="D13" i="1"/>
  <c r="B13" i="1" l="1"/>
  <c r="C29" i="1" s="1"/>
  <c r="D14" i="1" l="1"/>
  <c r="C21" i="1"/>
  <c r="O14" i="1"/>
  <c r="C13" i="1"/>
  <c r="C50" i="1"/>
  <c r="J14" i="1"/>
  <c r="C30" i="1"/>
  <c r="C32" i="1"/>
  <c r="C42" i="1"/>
  <c r="C53" i="1"/>
  <c r="C38" i="1"/>
  <c r="C33" i="1"/>
  <c r="F14" i="1"/>
  <c r="P14" i="1"/>
  <c r="C54" i="1"/>
  <c r="C40" i="1"/>
  <c r="C22" i="1"/>
  <c r="C46" i="1"/>
  <c r="C44" i="1"/>
  <c r="C25" i="1"/>
  <c r="C24" i="1"/>
  <c r="C47" i="1"/>
  <c r="C48" i="1"/>
  <c r="C23" i="1"/>
  <c r="C37" i="1"/>
  <c r="C51" i="1"/>
  <c r="C49" i="1"/>
  <c r="C55" i="1"/>
  <c r="C28" i="1"/>
  <c r="C52" i="1"/>
  <c r="C26" i="1"/>
  <c r="Q14" i="1"/>
  <c r="C35" i="1"/>
  <c r="N14" i="1"/>
  <c r="C27" i="1"/>
  <c r="C43" i="1"/>
  <c r="C16" i="1"/>
  <c r="C41" i="1"/>
  <c r="C19" i="1"/>
  <c r="C17" i="1"/>
  <c r="C45" i="1"/>
  <c r="C39" i="1"/>
  <c r="M14" i="1"/>
  <c r="L14" i="1"/>
  <c r="K14" i="1"/>
  <c r="C18" i="1"/>
  <c r="C36" i="1"/>
  <c r="C20" i="1"/>
  <c r="G14" i="1"/>
  <c r="C34" i="1"/>
  <c r="C31" i="1"/>
  <c r="H14" i="1"/>
  <c r="I14" i="1"/>
  <c r="E14" i="1"/>
  <c r="B14" i="1" l="1"/>
</calcChain>
</file>

<file path=xl/sharedStrings.xml><?xml version="1.0" encoding="utf-8"?>
<sst xmlns="http://schemas.openxmlformats.org/spreadsheetml/2006/main" count="68" uniqueCount="37">
  <si>
    <t>Sede y Tipo de Discapacidad</t>
  </si>
  <si>
    <t xml:space="preserve">Estudiantes con Discapacidad </t>
  </si>
  <si>
    <t>Total</t>
  </si>
  <si>
    <t xml:space="preserve">Sub-Total </t>
  </si>
  <si>
    <t>Facultad y Sexo</t>
  </si>
  <si>
    <t>Ingeniería Civil</t>
  </si>
  <si>
    <t>Ingeniería Eléctrica</t>
  </si>
  <si>
    <t>Ingeniería Industrial</t>
  </si>
  <si>
    <t>Ingeniería Mecánica</t>
  </si>
  <si>
    <t>Ingeniería de Sistemas Computacionales</t>
  </si>
  <si>
    <t>Ciencias y Tecnología</t>
  </si>
  <si>
    <t xml:space="preserve">No. </t>
  </si>
  <si>
    <t>%</t>
  </si>
  <si>
    <t>Hombres</t>
  </si>
  <si>
    <t>Mujeres</t>
  </si>
  <si>
    <t xml:space="preserve">TOTAL </t>
  </si>
  <si>
    <t>Porcentaje</t>
  </si>
  <si>
    <t>Auditiva</t>
  </si>
  <si>
    <t>Cognitiva</t>
  </si>
  <si>
    <t>Motora</t>
  </si>
  <si>
    <t>Visceral</t>
  </si>
  <si>
    <t>Visual</t>
  </si>
  <si>
    <t>SEDE PANAMÁ</t>
  </si>
  <si>
    <t>CENTROS REGIONALES</t>
  </si>
  <si>
    <t>Bocas del Toro</t>
  </si>
  <si>
    <t>Coclé</t>
  </si>
  <si>
    <t>Colón</t>
  </si>
  <si>
    <t>Chiriquí</t>
  </si>
  <si>
    <t>Panamá Oeste</t>
  </si>
  <si>
    <t>Veraguas</t>
  </si>
  <si>
    <r>
      <rPr>
        <b/>
        <sz val="9"/>
        <color rgb="FF000000"/>
        <rFont val="Calibri"/>
        <family val="2"/>
        <scheme val="minor"/>
      </rPr>
      <t>Nota:</t>
    </r>
    <r>
      <rPr>
        <sz val="9"/>
        <color rgb="FF000000"/>
        <rFont val="Calibri"/>
        <family val="2"/>
        <scheme val="minor"/>
      </rPr>
      <t xml:space="preserve"> Solo aparecen registrados los estudiantes que declaran su discapacidad</t>
    </r>
  </si>
  <si>
    <t xml:space="preserve"> SEGÚN SEDE Y TIPO: PRIMER SEMESTRE 2023 </t>
  </si>
  <si>
    <t>UNIVERSIDAD TECNOLÓGICA DE PANAMÁ</t>
  </si>
  <si>
    <t>DIRECCIÓN GENERAL DE PLANIFICACIÓN UNIVERSITARIA</t>
  </si>
  <si>
    <t>DEPARTAMENTO DE ESTADÍSTICA E INDICADORES</t>
  </si>
  <si>
    <t xml:space="preserve">MATRÍCULA DE ESTUDIANTES CON DISCAPACIDAD POR FACULTAD Y SEXO, </t>
  </si>
  <si>
    <t>Fuente: Dirección Ejecutiva de Equiparación de Oportunidades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</si>
</sst>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B1FD"/>
        <bgColor theme="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9" fillId="0" borderId="18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3" fontId="15" fillId="0" borderId="19" xfId="0" applyNumberFormat="1" applyFont="1" applyBorder="1" applyAlignment="1">
      <alignment horizontal="right" vertical="center" wrapText="1"/>
    </xf>
    <xf numFmtId="164" fontId="15" fillId="0" borderId="19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9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164" fontId="12" fillId="0" borderId="19" xfId="0" applyNumberFormat="1" applyFont="1" applyBorder="1" applyAlignment="1">
      <alignment horizontal="right" vertical="center" wrapText="1"/>
    </xf>
    <xf numFmtId="1" fontId="12" fillId="0" borderId="19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3" fontId="13" fillId="0" borderId="19" xfId="0" applyNumberFormat="1" applyFont="1" applyBorder="1" applyAlignment="1">
      <alignment horizontal="right" vertical="center" wrapText="1"/>
    </xf>
    <xf numFmtId="164" fontId="13" fillId="0" borderId="19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vertical="center" wrapText="1"/>
    </xf>
    <xf numFmtId="0" fontId="13" fillId="0" borderId="19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9" fillId="0" borderId="19" xfId="0" applyNumberFormat="1" applyFont="1" applyBorder="1" applyAlignment="1">
      <alignment horizontal="right" vertical="center" wrapText="1"/>
    </xf>
    <xf numFmtId="0" fontId="10" fillId="0" borderId="1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3" fontId="13" fillId="0" borderId="21" xfId="0" applyNumberFormat="1" applyFont="1" applyBorder="1" applyAlignment="1">
      <alignment horizontal="right" vertical="center" wrapText="1"/>
    </xf>
    <xf numFmtId="164" fontId="13" fillId="0" borderId="6" xfId="0" applyNumberFormat="1" applyFont="1" applyBorder="1" applyAlignment="1">
      <alignment horizontal="right" vertical="center" wrapText="1"/>
    </xf>
    <xf numFmtId="0" fontId="13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6" fillId="4" borderId="18" xfId="0" applyFont="1" applyFill="1" applyBorder="1" applyAlignment="1">
      <alignment vertical="center"/>
    </xf>
    <xf numFmtId="0" fontId="17" fillId="4" borderId="12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080055FA-C596-4761-B5C3-CD4A25D578B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94EB3-B5BF-45EB-9731-D8875D0453AB}">
  <sheetPr>
    <tabColor rgb="FF00B050"/>
  </sheetPr>
  <dimension ref="A1:V57"/>
  <sheetViews>
    <sheetView showGridLines="0" showZeros="0" tabSelected="1" view="pageBreakPreview" zoomScale="80" zoomScaleNormal="100" zoomScaleSheetLayoutView="80" workbookViewId="0">
      <pane ySplit="11" topLeftCell="A33" activePane="bottomLeft" state="frozen"/>
      <selection pane="bottomLeft" activeCell="A58" sqref="A58"/>
    </sheetView>
  </sheetViews>
  <sheetFormatPr baseColWidth="10" defaultColWidth="11.42578125" defaultRowHeight="18.95" customHeight="1" x14ac:dyDescent="0.25"/>
  <cols>
    <col min="1" max="1" width="40.5703125" style="1" customWidth="1"/>
    <col min="2" max="2" width="8" style="1" bestFit="1" customWidth="1"/>
    <col min="3" max="3" width="8.7109375" style="1" bestFit="1" customWidth="1"/>
    <col min="4" max="4" width="11" style="1" customWidth="1"/>
    <col min="5" max="5" width="9.7109375" style="1" bestFit="1" customWidth="1"/>
    <col min="6" max="6" width="10.5703125" style="1" bestFit="1" customWidth="1"/>
    <col min="7" max="7" width="9.7109375" style="1" bestFit="1" customWidth="1"/>
    <col min="8" max="8" width="10.5703125" style="1" bestFit="1" customWidth="1"/>
    <col min="9" max="9" width="9.7109375" style="1" bestFit="1" customWidth="1"/>
    <col min="10" max="10" width="10.5703125" style="1" bestFit="1" customWidth="1"/>
    <col min="11" max="11" width="9.7109375" style="1" bestFit="1" customWidth="1"/>
    <col min="12" max="12" width="10.5703125" style="1" bestFit="1" customWidth="1"/>
    <col min="13" max="13" width="9.7109375" style="1" bestFit="1" customWidth="1"/>
    <col min="14" max="14" width="10.5703125" style="1" bestFit="1" customWidth="1"/>
    <col min="15" max="15" width="9.7109375" style="1" bestFit="1" customWidth="1"/>
    <col min="16" max="16" width="10.5703125" style="1" bestFit="1" customWidth="1"/>
    <col min="17" max="17" width="9.7109375" style="1" bestFit="1" customWidth="1"/>
    <col min="18" max="16384" width="11.42578125" style="1"/>
  </cols>
  <sheetData>
    <row r="1" spans="1:19" ht="18.95" customHeight="1" x14ac:dyDescent="0.25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9" ht="18.95" customHeight="1" x14ac:dyDescent="0.25">
      <c r="A2" s="79" t="s">
        <v>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9" ht="18.95" customHeight="1" x14ac:dyDescent="0.25">
      <c r="A3" s="79" t="s">
        <v>34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5" spans="1:19" ht="18.95" customHeight="1" x14ac:dyDescent="0.25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9" ht="17.25" customHeight="1" x14ac:dyDescent="0.25">
      <c r="A6" s="61" t="s">
        <v>31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9" ht="11.2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</row>
    <row r="8" spans="1:19" s="2" customFormat="1" ht="15" customHeight="1" x14ac:dyDescent="0.25">
      <c r="A8" s="65" t="s">
        <v>0</v>
      </c>
      <c r="B8" s="67" t="s">
        <v>1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19" s="2" customFormat="1" ht="17.25" customHeight="1" x14ac:dyDescent="0.25">
      <c r="A9" s="66"/>
      <c r="B9" s="69" t="s">
        <v>2</v>
      </c>
      <c r="C9" s="70"/>
      <c r="D9" s="73" t="s">
        <v>3</v>
      </c>
      <c r="E9" s="73"/>
      <c r="F9" s="75" t="s">
        <v>4</v>
      </c>
      <c r="G9" s="76"/>
      <c r="H9" s="76"/>
      <c r="I9" s="76"/>
      <c r="J9" s="76"/>
      <c r="K9" s="76"/>
      <c r="L9" s="76"/>
      <c r="M9" s="76"/>
      <c r="N9" s="76"/>
      <c r="O9" s="76"/>
      <c r="P9" s="66"/>
      <c r="Q9" s="54"/>
    </row>
    <row r="10" spans="1:19" s="2" customFormat="1" ht="49.5" customHeight="1" x14ac:dyDescent="0.25">
      <c r="A10" s="66"/>
      <c r="B10" s="71"/>
      <c r="C10" s="72"/>
      <c r="D10" s="74"/>
      <c r="E10" s="74"/>
      <c r="F10" s="77" t="s">
        <v>5</v>
      </c>
      <c r="G10" s="62"/>
      <c r="H10" s="78" t="s">
        <v>6</v>
      </c>
      <c r="I10" s="77"/>
      <c r="J10" s="62" t="s">
        <v>7</v>
      </c>
      <c r="K10" s="62"/>
      <c r="L10" s="62" t="s">
        <v>8</v>
      </c>
      <c r="M10" s="62"/>
      <c r="N10" s="62" t="s">
        <v>9</v>
      </c>
      <c r="O10" s="62"/>
      <c r="P10" s="63" t="s">
        <v>10</v>
      </c>
      <c r="Q10" s="64"/>
    </row>
    <row r="11" spans="1:19" s="2" customFormat="1" ht="28.5" customHeight="1" x14ac:dyDescent="0.25">
      <c r="A11" s="66"/>
      <c r="B11" s="55" t="s">
        <v>11</v>
      </c>
      <c r="C11" s="55" t="s">
        <v>12</v>
      </c>
      <c r="D11" s="56" t="s">
        <v>13</v>
      </c>
      <c r="E11" s="57" t="s">
        <v>14</v>
      </c>
      <c r="F11" s="58" t="s">
        <v>13</v>
      </c>
      <c r="G11" s="58" t="s">
        <v>14</v>
      </c>
      <c r="H11" s="58" t="s">
        <v>13</v>
      </c>
      <c r="I11" s="58" t="s">
        <v>14</v>
      </c>
      <c r="J11" s="58" t="s">
        <v>13</v>
      </c>
      <c r="K11" s="58" t="s">
        <v>14</v>
      </c>
      <c r="L11" s="58" t="s">
        <v>13</v>
      </c>
      <c r="M11" s="58" t="s">
        <v>14</v>
      </c>
      <c r="N11" s="58" t="s">
        <v>13</v>
      </c>
      <c r="O11" s="58" t="s">
        <v>14</v>
      </c>
      <c r="P11" s="58" t="s">
        <v>13</v>
      </c>
      <c r="Q11" s="59" t="s">
        <v>14</v>
      </c>
    </row>
    <row r="12" spans="1:19" ht="18.95" customHeight="1" x14ac:dyDescent="0.25">
      <c r="A12" s="12"/>
      <c r="B12" s="13"/>
      <c r="C12" s="1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5"/>
    </row>
    <row r="13" spans="1:19" ht="18.95" customHeight="1" x14ac:dyDescent="0.25">
      <c r="A13" s="16" t="s">
        <v>15</v>
      </c>
      <c r="B13" s="17">
        <f>SUM(D13:E13)</f>
        <v>55</v>
      </c>
      <c r="C13" s="18">
        <f>B13/$B$13*100</f>
        <v>100</v>
      </c>
      <c r="D13" s="17">
        <f>SUM(F13+H13+J13+L13+N13+P13)</f>
        <v>40</v>
      </c>
      <c r="E13" s="17">
        <f>SUM(G13+I13+K13+M13+O13+Q13)</f>
        <v>15</v>
      </c>
      <c r="F13" s="17">
        <f t="shared" ref="F13:Q13" si="0">F22+F29</f>
        <v>3</v>
      </c>
      <c r="G13" s="17">
        <f t="shared" si="0"/>
        <v>2</v>
      </c>
      <c r="H13" s="17">
        <f t="shared" si="0"/>
        <v>4</v>
      </c>
      <c r="I13" s="17">
        <f t="shared" si="0"/>
        <v>0</v>
      </c>
      <c r="J13" s="17">
        <f t="shared" si="0"/>
        <v>8</v>
      </c>
      <c r="K13" s="17">
        <f t="shared" si="0"/>
        <v>5</v>
      </c>
      <c r="L13" s="17">
        <f t="shared" si="0"/>
        <v>3</v>
      </c>
      <c r="M13" s="17">
        <f t="shared" si="0"/>
        <v>2</v>
      </c>
      <c r="N13" s="17">
        <f t="shared" si="0"/>
        <v>21</v>
      </c>
      <c r="O13" s="17">
        <f t="shared" si="0"/>
        <v>4</v>
      </c>
      <c r="P13" s="17">
        <f t="shared" si="0"/>
        <v>1</v>
      </c>
      <c r="Q13" s="17">
        <f t="shared" si="0"/>
        <v>2</v>
      </c>
      <c r="R13" s="60"/>
      <c r="S13" s="9"/>
    </row>
    <row r="14" spans="1:19" s="3" customFormat="1" ht="18.95" customHeight="1" x14ac:dyDescent="0.25">
      <c r="A14" s="19" t="s">
        <v>16</v>
      </c>
      <c r="B14" s="20">
        <f>SUM(D14:E14)</f>
        <v>100</v>
      </c>
      <c r="C14" s="20"/>
      <c r="D14" s="20">
        <f>D13/B13*100</f>
        <v>72.727272727272734</v>
      </c>
      <c r="E14" s="20">
        <f>E13/B13*100</f>
        <v>27.27272727272727</v>
      </c>
      <c r="F14" s="20">
        <f t="shared" ref="F14:Q14" si="1">F13/$B$13*100</f>
        <v>5.4545454545454541</v>
      </c>
      <c r="G14" s="20">
        <f t="shared" si="1"/>
        <v>3.6363636363636362</v>
      </c>
      <c r="H14" s="20">
        <f t="shared" si="1"/>
        <v>7.2727272727272725</v>
      </c>
      <c r="I14" s="20">
        <f t="shared" si="1"/>
        <v>0</v>
      </c>
      <c r="J14" s="20">
        <f t="shared" si="1"/>
        <v>14.545454545454545</v>
      </c>
      <c r="K14" s="20">
        <f t="shared" si="1"/>
        <v>9.0909090909090917</v>
      </c>
      <c r="L14" s="20">
        <f t="shared" si="1"/>
        <v>5.4545454545454541</v>
      </c>
      <c r="M14" s="20">
        <f t="shared" si="1"/>
        <v>3.6363636363636362</v>
      </c>
      <c r="N14" s="20">
        <f t="shared" si="1"/>
        <v>38.181818181818187</v>
      </c>
      <c r="O14" s="20">
        <f t="shared" si="1"/>
        <v>7.2727272727272725</v>
      </c>
      <c r="P14" s="20">
        <f t="shared" si="1"/>
        <v>1.8181818181818181</v>
      </c>
      <c r="Q14" s="20">
        <f t="shared" si="1"/>
        <v>3.6363636363636362</v>
      </c>
    </row>
    <row r="15" spans="1:19" s="4" customFormat="1" ht="18.95" customHeight="1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9" s="5" customFormat="1" ht="18.95" customHeight="1" x14ac:dyDescent="0.25">
      <c r="A16" s="21" t="s">
        <v>17</v>
      </c>
      <c r="B16" s="22">
        <f>SUM(D16:E16)</f>
        <v>4</v>
      </c>
      <c r="C16" s="23">
        <f>B16/$B$13*100</f>
        <v>7.2727272727272725</v>
      </c>
      <c r="D16" s="22">
        <f>SUM(F16+H16+J16+L16+N16+P16)</f>
        <v>3</v>
      </c>
      <c r="E16" s="22">
        <f t="shared" ref="E16:E20" si="2">SUM(G16+I16+K16+M16+O16+Q16)</f>
        <v>1</v>
      </c>
      <c r="F16" s="24">
        <f>SUM(F23,F35,F44)</f>
        <v>0</v>
      </c>
      <c r="G16" s="24">
        <f t="shared" ref="G16:Q16" si="3">SUM(G23,G35,G44)</f>
        <v>0</v>
      </c>
      <c r="H16" s="24">
        <f t="shared" si="3"/>
        <v>1</v>
      </c>
      <c r="I16" s="24">
        <f t="shared" si="3"/>
        <v>0</v>
      </c>
      <c r="J16" s="24">
        <f t="shared" si="3"/>
        <v>0</v>
      </c>
      <c r="K16" s="24">
        <f t="shared" si="3"/>
        <v>1</v>
      </c>
      <c r="L16" s="24">
        <f t="shared" si="3"/>
        <v>1</v>
      </c>
      <c r="M16" s="24">
        <f t="shared" si="3"/>
        <v>0</v>
      </c>
      <c r="N16" s="24">
        <f t="shared" si="3"/>
        <v>1</v>
      </c>
      <c r="O16" s="24">
        <f t="shared" si="3"/>
        <v>0</v>
      </c>
      <c r="P16" s="24">
        <f t="shared" si="3"/>
        <v>0</v>
      </c>
      <c r="Q16" s="24">
        <f t="shared" si="3"/>
        <v>0</v>
      </c>
    </row>
    <row r="17" spans="1:17" s="5" customFormat="1" ht="18.95" customHeight="1" x14ac:dyDescent="0.25">
      <c r="A17" s="25" t="s">
        <v>18</v>
      </c>
      <c r="B17" s="22">
        <f t="shared" ref="B17:B20" si="4">SUM(D17:E17)</f>
        <v>25</v>
      </c>
      <c r="C17" s="23">
        <f t="shared" ref="C17:C55" si="5">B17/$B$13*100</f>
        <v>45.454545454545453</v>
      </c>
      <c r="D17" s="22">
        <f t="shared" ref="D17:D20" si="6">SUM(F17+H17+J17+L17+N17+P17)</f>
        <v>19</v>
      </c>
      <c r="E17" s="22">
        <f t="shared" si="2"/>
        <v>6</v>
      </c>
      <c r="F17" s="24">
        <f>SUM(F24,F40,F45,F50,F54)</f>
        <v>1</v>
      </c>
      <c r="G17" s="24">
        <f t="shared" ref="G17:Q17" si="7">SUM(G24,G40,G45,G50,G54)</f>
        <v>0</v>
      </c>
      <c r="H17" s="24">
        <f t="shared" si="7"/>
        <v>2</v>
      </c>
      <c r="I17" s="24">
        <f t="shared" si="7"/>
        <v>0</v>
      </c>
      <c r="J17" s="24">
        <f t="shared" si="7"/>
        <v>2</v>
      </c>
      <c r="K17" s="24">
        <f t="shared" si="7"/>
        <v>2</v>
      </c>
      <c r="L17" s="24">
        <f t="shared" si="7"/>
        <v>2</v>
      </c>
      <c r="M17" s="24">
        <f t="shared" si="7"/>
        <v>1</v>
      </c>
      <c r="N17" s="24">
        <f t="shared" si="7"/>
        <v>11</v>
      </c>
      <c r="O17" s="24">
        <f t="shared" si="7"/>
        <v>2</v>
      </c>
      <c r="P17" s="24">
        <f t="shared" si="7"/>
        <v>1</v>
      </c>
      <c r="Q17" s="24">
        <f t="shared" si="7"/>
        <v>1</v>
      </c>
    </row>
    <row r="18" spans="1:17" s="5" customFormat="1" ht="18.95" customHeight="1" x14ac:dyDescent="0.25">
      <c r="A18" s="21" t="s">
        <v>19</v>
      </c>
      <c r="B18" s="22">
        <f t="shared" si="4"/>
        <v>13</v>
      </c>
      <c r="C18" s="23">
        <f t="shared" si="5"/>
        <v>23.636363636363637</v>
      </c>
      <c r="D18" s="22">
        <f t="shared" si="6"/>
        <v>9</v>
      </c>
      <c r="E18" s="22">
        <f t="shared" si="2"/>
        <v>4</v>
      </c>
      <c r="F18" s="24">
        <f>SUM(F25,F32,F36,F41,F46,F55)</f>
        <v>2</v>
      </c>
      <c r="G18" s="24">
        <f t="shared" ref="G18:Q18" si="8">SUM(G25,G32,G36,G41,G46,G55)</f>
        <v>2</v>
      </c>
      <c r="H18" s="24">
        <f t="shared" si="8"/>
        <v>0</v>
      </c>
      <c r="I18" s="24">
        <f t="shared" si="8"/>
        <v>0</v>
      </c>
      <c r="J18" s="24">
        <f t="shared" si="8"/>
        <v>2</v>
      </c>
      <c r="K18" s="24">
        <f t="shared" si="8"/>
        <v>0</v>
      </c>
      <c r="L18" s="24">
        <f t="shared" si="8"/>
        <v>0</v>
      </c>
      <c r="M18" s="24">
        <f t="shared" si="8"/>
        <v>1</v>
      </c>
      <c r="N18" s="24">
        <f t="shared" si="8"/>
        <v>5</v>
      </c>
      <c r="O18" s="24">
        <f t="shared" si="8"/>
        <v>1</v>
      </c>
      <c r="P18" s="24">
        <f t="shared" si="8"/>
        <v>0</v>
      </c>
      <c r="Q18" s="24">
        <f t="shared" si="8"/>
        <v>0</v>
      </c>
    </row>
    <row r="19" spans="1:17" s="5" customFormat="1" ht="18.95" customHeight="1" x14ac:dyDescent="0.25">
      <c r="A19" s="25" t="s">
        <v>20</v>
      </c>
      <c r="B19" s="22">
        <f t="shared" si="4"/>
        <v>9</v>
      </c>
      <c r="C19" s="23">
        <f t="shared" si="5"/>
        <v>16.363636363636363</v>
      </c>
      <c r="D19" s="22">
        <f t="shared" si="6"/>
        <v>6</v>
      </c>
      <c r="E19" s="22">
        <f t="shared" si="2"/>
        <v>3</v>
      </c>
      <c r="F19" s="24">
        <f>SUM(F26,F46)</f>
        <v>0</v>
      </c>
      <c r="G19" s="24">
        <f t="shared" ref="G19:Q19" si="9">SUM(G26,G46)</f>
        <v>0</v>
      </c>
      <c r="H19" s="24">
        <f t="shared" si="9"/>
        <v>1</v>
      </c>
      <c r="I19" s="24">
        <f t="shared" si="9"/>
        <v>0</v>
      </c>
      <c r="J19" s="24">
        <f t="shared" si="9"/>
        <v>2</v>
      </c>
      <c r="K19" s="24">
        <f t="shared" si="9"/>
        <v>1</v>
      </c>
      <c r="L19" s="24">
        <f t="shared" si="9"/>
        <v>0</v>
      </c>
      <c r="M19" s="24">
        <f t="shared" si="9"/>
        <v>0</v>
      </c>
      <c r="N19" s="24">
        <f t="shared" si="9"/>
        <v>3</v>
      </c>
      <c r="O19" s="24">
        <f t="shared" si="9"/>
        <v>2</v>
      </c>
      <c r="P19" s="24">
        <f t="shared" si="9"/>
        <v>0</v>
      </c>
      <c r="Q19" s="24">
        <f t="shared" si="9"/>
        <v>0</v>
      </c>
    </row>
    <row r="20" spans="1:17" s="5" customFormat="1" ht="18.95" customHeight="1" x14ac:dyDescent="0.25">
      <c r="A20" s="25" t="s">
        <v>21</v>
      </c>
      <c r="B20" s="22">
        <f t="shared" si="4"/>
        <v>4</v>
      </c>
      <c r="C20" s="23">
        <f t="shared" si="5"/>
        <v>7.2727272727272725</v>
      </c>
      <c r="D20" s="22">
        <f t="shared" si="6"/>
        <v>2</v>
      </c>
      <c r="E20" s="22">
        <f t="shared" si="2"/>
        <v>2</v>
      </c>
      <c r="F20" s="24">
        <f>SUM(F27,F37,F51)</f>
        <v>0</v>
      </c>
      <c r="G20" s="24">
        <f t="shared" ref="G20:Q20" si="10">SUM(G27,G37,G51)</f>
        <v>0</v>
      </c>
      <c r="H20" s="24">
        <f t="shared" si="10"/>
        <v>0</v>
      </c>
      <c r="I20" s="24">
        <f t="shared" si="10"/>
        <v>0</v>
      </c>
      <c r="J20" s="24">
        <f t="shared" si="10"/>
        <v>1</v>
      </c>
      <c r="K20" s="24">
        <f t="shared" si="10"/>
        <v>1</v>
      </c>
      <c r="L20" s="24">
        <f t="shared" si="10"/>
        <v>0</v>
      </c>
      <c r="M20" s="24">
        <f t="shared" si="10"/>
        <v>0</v>
      </c>
      <c r="N20" s="24">
        <f t="shared" si="10"/>
        <v>1</v>
      </c>
      <c r="O20" s="24">
        <f t="shared" si="10"/>
        <v>0</v>
      </c>
      <c r="P20" s="24">
        <f t="shared" si="10"/>
        <v>0</v>
      </c>
      <c r="Q20" s="24">
        <f t="shared" si="10"/>
        <v>1</v>
      </c>
    </row>
    <row r="21" spans="1:17" ht="18.95" customHeight="1" x14ac:dyDescent="0.25">
      <c r="A21" s="26"/>
      <c r="B21" s="27"/>
      <c r="C21" s="20">
        <f t="shared" si="5"/>
        <v>0</v>
      </c>
      <c r="D21" s="27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</row>
    <row r="22" spans="1:17" s="6" customFormat="1" ht="18.95" customHeight="1" x14ac:dyDescent="0.25">
      <c r="A22" s="30" t="s">
        <v>22</v>
      </c>
      <c r="B22" s="17">
        <f t="shared" ref="B22:B55" si="11">SUM(D22:E22)</f>
        <v>32</v>
      </c>
      <c r="C22" s="18">
        <f t="shared" si="5"/>
        <v>58.18181818181818</v>
      </c>
      <c r="D22" s="17">
        <f t="shared" ref="D22:E55" si="12">SUM(F22+H22+J22+L22+N22+P22)</f>
        <v>23</v>
      </c>
      <c r="E22" s="17">
        <f t="shared" si="12"/>
        <v>9</v>
      </c>
      <c r="F22" s="17">
        <f>SUM(F23:F27)</f>
        <v>0</v>
      </c>
      <c r="G22" s="17">
        <f t="shared" ref="G22:Q22" si="13">SUM(G23:G27)</f>
        <v>0</v>
      </c>
      <c r="H22" s="17">
        <f t="shared" si="13"/>
        <v>4</v>
      </c>
      <c r="I22" s="17">
        <f t="shared" si="13"/>
        <v>0</v>
      </c>
      <c r="J22" s="17">
        <f t="shared" si="13"/>
        <v>5</v>
      </c>
      <c r="K22" s="17">
        <f t="shared" si="13"/>
        <v>4</v>
      </c>
      <c r="L22" s="17">
        <f t="shared" si="13"/>
        <v>1</v>
      </c>
      <c r="M22" s="17">
        <f t="shared" si="13"/>
        <v>1</v>
      </c>
      <c r="N22" s="17">
        <f t="shared" si="13"/>
        <v>13</v>
      </c>
      <c r="O22" s="17">
        <f t="shared" si="13"/>
        <v>2</v>
      </c>
      <c r="P22" s="17">
        <f t="shared" si="13"/>
        <v>0</v>
      </c>
      <c r="Q22" s="17">
        <f t="shared" si="13"/>
        <v>2</v>
      </c>
    </row>
    <row r="23" spans="1:17" ht="18.95" customHeight="1" x14ac:dyDescent="0.25">
      <c r="A23" s="31" t="s">
        <v>17</v>
      </c>
      <c r="B23" s="32">
        <f t="shared" si="11"/>
        <v>2</v>
      </c>
      <c r="C23" s="33">
        <f t="shared" si="5"/>
        <v>3.6363636363636362</v>
      </c>
      <c r="D23" s="32">
        <f t="shared" si="12"/>
        <v>1</v>
      </c>
      <c r="E23" s="32">
        <f t="shared" si="12"/>
        <v>1</v>
      </c>
      <c r="F23" s="34"/>
      <c r="G23" s="34"/>
      <c r="H23" s="34">
        <v>1</v>
      </c>
      <c r="I23" s="34"/>
      <c r="J23" s="34"/>
      <c r="K23" s="34">
        <v>1</v>
      </c>
      <c r="L23" s="34"/>
      <c r="M23" s="34"/>
      <c r="N23" s="34"/>
      <c r="O23" s="34"/>
      <c r="P23" s="34"/>
      <c r="Q23" s="35"/>
    </row>
    <row r="24" spans="1:17" ht="18.95" customHeight="1" x14ac:dyDescent="0.25">
      <c r="A24" s="36" t="s">
        <v>18</v>
      </c>
      <c r="B24" s="32">
        <f t="shared" si="11"/>
        <v>18</v>
      </c>
      <c r="C24" s="33">
        <f t="shared" si="5"/>
        <v>32.727272727272727</v>
      </c>
      <c r="D24" s="32">
        <f t="shared" si="12"/>
        <v>14</v>
      </c>
      <c r="E24" s="32">
        <f t="shared" si="12"/>
        <v>4</v>
      </c>
      <c r="F24" s="34"/>
      <c r="G24" s="34"/>
      <c r="H24" s="34">
        <v>2</v>
      </c>
      <c r="I24" s="34"/>
      <c r="J24" s="34">
        <v>2</v>
      </c>
      <c r="K24" s="34">
        <v>1</v>
      </c>
      <c r="L24" s="34">
        <v>1</v>
      </c>
      <c r="M24" s="34">
        <v>1</v>
      </c>
      <c r="N24" s="34">
        <v>9</v>
      </c>
      <c r="O24" s="34">
        <v>1</v>
      </c>
      <c r="P24" s="34"/>
      <c r="Q24" s="35">
        <v>1</v>
      </c>
    </row>
    <row r="25" spans="1:17" ht="18.95" customHeight="1" x14ac:dyDescent="0.25">
      <c r="A25" s="31" t="s">
        <v>19</v>
      </c>
      <c r="B25" s="32">
        <f t="shared" si="11"/>
        <v>2</v>
      </c>
      <c r="C25" s="33">
        <f t="shared" si="5"/>
        <v>3.6363636363636362</v>
      </c>
      <c r="D25" s="32">
        <f t="shared" si="12"/>
        <v>2</v>
      </c>
      <c r="E25" s="32">
        <f t="shared" si="12"/>
        <v>0</v>
      </c>
      <c r="F25" s="34"/>
      <c r="G25" s="34"/>
      <c r="H25" s="34"/>
      <c r="I25" s="34"/>
      <c r="J25" s="34">
        <v>1</v>
      </c>
      <c r="K25" s="34"/>
      <c r="L25" s="34"/>
      <c r="M25" s="34"/>
      <c r="N25" s="34">
        <v>1</v>
      </c>
      <c r="O25" s="34"/>
      <c r="P25" s="34"/>
      <c r="Q25" s="35"/>
    </row>
    <row r="26" spans="1:17" ht="18.95" customHeight="1" x14ac:dyDescent="0.25">
      <c r="A26" s="36" t="s">
        <v>20</v>
      </c>
      <c r="B26" s="32">
        <f t="shared" si="11"/>
        <v>8</v>
      </c>
      <c r="C26" s="33">
        <f t="shared" si="5"/>
        <v>14.545454545454545</v>
      </c>
      <c r="D26" s="32">
        <f t="shared" si="12"/>
        <v>6</v>
      </c>
      <c r="E26" s="32">
        <f t="shared" si="12"/>
        <v>2</v>
      </c>
      <c r="F26" s="34"/>
      <c r="G26" s="34"/>
      <c r="H26" s="34">
        <v>1</v>
      </c>
      <c r="I26" s="34"/>
      <c r="J26" s="34">
        <v>2</v>
      </c>
      <c r="K26" s="34">
        <v>1</v>
      </c>
      <c r="L26" s="34"/>
      <c r="M26" s="34"/>
      <c r="N26" s="34">
        <v>3</v>
      </c>
      <c r="O26" s="34">
        <v>1</v>
      </c>
      <c r="P26" s="34"/>
      <c r="Q26" s="34"/>
    </row>
    <row r="27" spans="1:17" ht="18" x14ac:dyDescent="0.25">
      <c r="A27" s="36" t="s">
        <v>21</v>
      </c>
      <c r="B27" s="32">
        <f t="shared" si="11"/>
        <v>2</v>
      </c>
      <c r="C27" s="33">
        <f t="shared" si="5"/>
        <v>3.6363636363636362</v>
      </c>
      <c r="D27" s="32">
        <f t="shared" si="12"/>
        <v>0</v>
      </c>
      <c r="E27" s="32">
        <f t="shared" si="12"/>
        <v>2</v>
      </c>
      <c r="F27" s="34"/>
      <c r="G27" s="34"/>
      <c r="H27" s="34"/>
      <c r="I27" s="34"/>
      <c r="J27" s="34"/>
      <c r="K27" s="34">
        <v>1</v>
      </c>
      <c r="L27" s="34"/>
      <c r="M27" s="34"/>
      <c r="N27" s="34"/>
      <c r="O27" s="34"/>
      <c r="P27" s="34"/>
      <c r="Q27" s="34">
        <v>1</v>
      </c>
    </row>
    <row r="28" spans="1:17" ht="27.75" customHeight="1" x14ac:dyDescent="0.25">
      <c r="A28" s="37"/>
      <c r="B28" s="38">
        <f t="shared" si="11"/>
        <v>0</v>
      </c>
      <c r="C28" s="20">
        <f t="shared" si="5"/>
        <v>0</v>
      </c>
      <c r="D28" s="38">
        <f t="shared" si="12"/>
        <v>0</v>
      </c>
      <c r="E28" s="38">
        <f t="shared" si="12"/>
        <v>0</v>
      </c>
      <c r="F28" s="39"/>
      <c r="G28" s="40"/>
      <c r="H28" s="39"/>
      <c r="I28" s="39"/>
      <c r="J28" s="39"/>
      <c r="K28" s="39"/>
      <c r="L28" s="39"/>
      <c r="M28" s="39"/>
      <c r="N28" s="39"/>
      <c r="O28" s="39"/>
      <c r="P28" s="39"/>
      <c r="Q28" s="29"/>
    </row>
    <row r="29" spans="1:17" s="6" customFormat="1" ht="18.95" customHeight="1" x14ac:dyDescent="0.25">
      <c r="A29" s="41" t="s">
        <v>23</v>
      </c>
      <c r="B29" s="17">
        <f t="shared" si="11"/>
        <v>23</v>
      </c>
      <c r="C29" s="18">
        <f t="shared" si="5"/>
        <v>41.818181818181813</v>
      </c>
      <c r="D29" s="17">
        <f t="shared" si="12"/>
        <v>17</v>
      </c>
      <c r="E29" s="17">
        <f t="shared" si="12"/>
        <v>6</v>
      </c>
      <c r="F29" s="17">
        <f t="shared" ref="F29:Q29" si="14">F31+F34+F39+F43+F49+F53</f>
        <v>3</v>
      </c>
      <c r="G29" s="17">
        <f t="shared" si="14"/>
        <v>2</v>
      </c>
      <c r="H29" s="17">
        <f t="shared" si="14"/>
        <v>0</v>
      </c>
      <c r="I29" s="17">
        <f t="shared" si="14"/>
        <v>0</v>
      </c>
      <c r="J29" s="17">
        <f t="shared" si="14"/>
        <v>3</v>
      </c>
      <c r="K29" s="17">
        <f t="shared" si="14"/>
        <v>1</v>
      </c>
      <c r="L29" s="17">
        <f t="shared" si="14"/>
        <v>2</v>
      </c>
      <c r="M29" s="17">
        <f t="shared" si="14"/>
        <v>1</v>
      </c>
      <c r="N29" s="17">
        <f t="shared" si="14"/>
        <v>8</v>
      </c>
      <c r="O29" s="17">
        <f t="shared" si="14"/>
        <v>2</v>
      </c>
      <c r="P29" s="17">
        <f t="shared" si="14"/>
        <v>1</v>
      </c>
      <c r="Q29" s="17">
        <f t="shared" si="14"/>
        <v>0</v>
      </c>
    </row>
    <row r="30" spans="1:17" s="6" customFormat="1" ht="12" customHeight="1" x14ac:dyDescent="0.25">
      <c r="A30" s="26"/>
      <c r="B30" s="27">
        <f t="shared" si="11"/>
        <v>0</v>
      </c>
      <c r="C30" s="42">
        <f t="shared" si="5"/>
        <v>0</v>
      </c>
      <c r="D30" s="27">
        <f t="shared" si="12"/>
        <v>0</v>
      </c>
      <c r="E30" s="27">
        <f t="shared" si="12"/>
        <v>0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43"/>
    </row>
    <row r="31" spans="1:17" s="6" customFormat="1" ht="18.95" customHeight="1" x14ac:dyDescent="0.25">
      <c r="A31" s="25" t="s">
        <v>24</v>
      </c>
      <c r="B31" s="22">
        <f t="shared" si="11"/>
        <v>1</v>
      </c>
      <c r="C31" s="23">
        <f t="shared" si="5"/>
        <v>1.8181818181818181</v>
      </c>
      <c r="D31" s="22">
        <f t="shared" si="12"/>
        <v>1</v>
      </c>
      <c r="E31" s="22">
        <f t="shared" si="12"/>
        <v>0</v>
      </c>
      <c r="F31" s="22">
        <f t="shared" ref="F31:Q31" si="15">SUM(F32)</f>
        <v>0</v>
      </c>
      <c r="G31" s="22">
        <f t="shared" si="15"/>
        <v>0</v>
      </c>
      <c r="H31" s="22">
        <f t="shared" si="15"/>
        <v>0</v>
      </c>
      <c r="I31" s="22">
        <f t="shared" si="15"/>
        <v>0</v>
      </c>
      <c r="J31" s="22">
        <f t="shared" si="15"/>
        <v>0</v>
      </c>
      <c r="K31" s="22">
        <f t="shared" si="15"/>
        <v>0</v>
      </c>
      <c r="L31" s="22">
        <f t="shared" si="15"/>
        <v>0</v>
      </c>
      <c r="M31" s="22">
        <f t="shared" si="15"/>
        <v>0</v>
      </c>
      <c r="N31" s="22">
        <f t="shared" si="15"/>
        <v>1</v>
      </c>
      <c r="O31" s="22">
        <f t="shared" si="15"/>
        <v>0</v>
      </c>
      <c r="P31" s="22">
        <f t="shared" si="15"/>
        <v>0</v>
      </c>
      <c r="Q31" s="27">
        <f t="shared" si="15"/>
        <v>0</v>
      </c>
    </row>
    <row r="32" spans="1:17" ht="18.95" customHeight="1" x14ac:dyDescent="0.25">
      <c r="A32" s="36" t="s">
        <v>19</v>
      </c>
      <c r="B32" s="32">
        <f t="shared" si="11"/>
        <v>1</v>
      </c>
      <c r="C32" s="33">
        <f t="shared" si="5"/>
        <v>1.8181818181818181</v>
      </c>
      <c r="D32" s="32">
        <f t="shared" si="12"/>
        <v>1</v>
      </c>
      <c r="E32" s="32">
        <f t="shared" si="12"/>
        <v>0</v>
      </c>
      <c r="F32" s="34"/>
      <c r="G32" s="34"/>
      <c r="H32" s="34"/>
      <c r="I32" s="34"/>
      <c r="J32" s="34"/>
      <c r="K32" s="34"/>
      <c r="L32" s="34"/>
      <c r="M32" s="34"/>
      <c r="N32" s="34">
        <v>1</v>
      </c>
      <c r="O32" s="34"/>
      <c r="P32" s="34"/>
      <c r="Q32" s="29"/>
    </row>
    <row r="33" spans="1:17" ht="18.95" customHeight="1" x14ac:dyDescent="0.25">
      <c r="A33" s="36"/>
      <c r="B33" s="32">
        <f t="shared" si="11"/>
        <v>0</v>
      </c>
      <c r="C33" s="33">
        <f t="shared" si="5"/>
        <v>0</v>
      </c>
      <c r="D33" s="32">
        <f t="shared" si="12"/>
        <v>0</v>
      </c>
      <c r="E33" s="32">
        <f t="shared" si="12"/>
        <v>0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29"/>
    </row>
    <row r="34" spans="1:17" s="6" customFormat="1" ht="18.95" customHeight="1" x14ac:dyDescent="0.25">
      <c r="A34" s="25" t="s">
        <v>25</v>
      </c>
      <c r="B34" s="22">
        <f t="shared" si="11"/>
        <v>8</v>
      </c>
      <c r="C34" s="23">
        <f t="shared" si="5"/>
        <v>14.545454545454545</v>
      </c>
      <c r="D34" s="22">
        <f t="shared" si="12"/>
        <v>5</v>
      </c>
      <c r="E34" s="22">
        <f t="shared" si="12"/>
        <v>3</v>
      </c>
      <c r="F34" s="22">
        <f>SUM(F35:F37)</f>
        <v>2</v>
      </c>
      <c r="G34" s="22">
        <f t="shared" ref="G34:Q34" si="16">SUM(G35:G37)</f>
        <v>2</v>
      </c>
      <c r="H34" s="22">
        <f t="shared" si="16"/>
        <v>0</v>
      </c>
      <c r="I34" s="22">
        <f t="shared" si="16"/>
        <v>0</v>
      </c>
      <c r="J34" s="22">
        <f t="shared" si="16"/>
        <v>1</v>
      </c>
      <c r="K34" s="22">
        <f t="shared" si="16"/>
        <v>0</v>
      </c>
      <c r="L34" s="22">
        <f t="shared" si="16"/>
        <v>0</v>
      </c>
      <c r="M34" s="22">
        <f t="shared" si="16"/>
        <v>1</v>
      </c>
      <c r="N34" s="22">
        <f t="shared" si="16"/>
        <v>2</v>
      </c>
      <c r="O34" s="22">
        <f t="shared" si="16"/>
        <v>0</v>
      </c>
      <c r="P34" s="22">
        <f t="shared" si="16"/>
        <v>0</v>
      </c>
      <c r="Q34" s="22">
        <f t="shared" si="16"/>
        <v>0</v>
      </c>
    </row>
    <row r="35" spans="1:17" ht="12.75" customHeight="1" x14ac:dyDescent="0.25">
      <c r="A35" s="31" t="s">
        <v>17</v>
      </c>
      <c r="B35" s="32">
        <f t="shared" si="11"/>
        <v>1</v>
      </c>
      <c r="C35" s="33">
        <f t="shared" si="5"/>
        <v>1.8181818181818181</v>
      </c>
      <c r="D35" s="32">
        <f t="shared" si="12"/>
        <v>1</v>
      </c>
      <c r="E35" s="32">
        <f t="shared" si="12"/>
        <v>0</v>
      </c>
      <c r="F35" s="34"/>
      <c r="G35" s="34"/>
      <c r="H35" s="34"/>
      <c r="I35" s="34"/>
      <c r="J35" s="34"/>
      <c r="K35" s="34"/>
      <c r="L35" s="34"/>
      <c r="M35" s="34"/>
      <c r="N35" s="34">
        <v>1</v>
      </c>
      <c r="O35" s="34"/>
      <c r="P35" s="34"/>
      <c r="Q35" s="29"/>
    </row>
    <row r="36" spans="1:17" ht="18.95" customHeight="1" x14ac:dyDescent="0.25">
      <c r="A36" s="31" t="s">
        <v>19</v>
      </c>
      <c r="B36" s="32">
        <f t="shared" si="11"/>
        <v>6</v>
      </c>
      <c r="C36" s="33">
        <f t="shared" si="5"/>
        <v>10.909090909090908</v>
      </c>
      <c r="D36" s="32">
        <f t="shared" si="12"/>
        <v>3</v>
      </c>
      <c r="E36" s="32">
        <f t="shared" si="12"/>
        <v>3</v>
      </c>
      <c r="F36" s="34">
        <v>2</v>
      </c>
      <c r="G36" s="34">
        <v>2</v>
      </c>
      <c r="H36" s="34"/>
      <c r="I36" s="34"/>
      <c r="J36" s="34"/>
      <c r="K36" s="34"/>
      <c r="L36" s="34"/>
      <c r="M36" s="34">
        <v>1</v>
      </c>
      <c r="N36" s="34">
        <v>1</v>
      </c>
      <c r="O36" s="34"/>
      <c r="P36" s="34"/>
      <c r="Q36" s="39"/>
    </row>
    <row r="37" spans="1:17" ht="18.95" customHeight="1" x14ac:dyDescent="0.25">
      <c r="A37" s="36" t="s">
        <v>21</v>
      </c>
      <c r="B37" s="32">
        <f t="shared" si="11"/>
        <v>1</v>
      </c>
      <c r="C37" s="33">
        <f t="shared" si="5"/>
        <v>1.8181818181818181</v>
      </c>
      <c r="D37" s="32">
        <f t="shared" si="12"/>
        <v>1</v>
      </c>
      <c r="E37" s="32">
        <f t="shared" si="12"/>
        <v>0</v>
      </c>
      <c r="F37" s="34"/>
      <c r="G37" s="34"/>
      <c r="H37" s="34"/>
      <c r="I37" s="34"/>
      <c r="J37" s="34">
        <v>1</v>
      </c>
      <c r="K37" s="34"/>
      <c r="L37" s="34"/>
      <c r="M37" s="34"/>
      <c r="N37" s="34"/>
      <c r="O37" s="34"/>
      <c r="P37" s="34"/>
      <c r="Q37" s="29"/>
    </row>
    <row r="38" spans="1:17" ht="18.95" customHeight="1" x14ac:dyDescent="0.25">
      <c r="A38" s="36"/>
      <c r="B38" s="32">
        <f t="shared" si="11"/>
        <v>0</v>
      </c>
      <c r="C38" s="33">
        <f t="shared" si="5"/>
        <v>0</v>
      </c>
      <c r="D38" s="32">
        <f t="shared" si="12"/>
        <v>0</v>
      </c>
      <c r="E38" s="32">
        <f t="shared" si="12"/>
        <v>0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29"/>
    </row>
    <row r="39" spans="1:17" s="7" customFormat="1" ht="18.95" customHeight="1" x14ac:dyDescent="0.25">
      <c r="A39" s="25" t="s">
        <v>26</v>
      </c>
      <c r="B39" s="22">
        <f t="shared" si="11"/>
        <v>4</v>
      </c>
      <c r="C39" s="23">
        <f t="shared" si="5"/>
        <v>7.2727272727272725</v>
      </c>
      <c r="D39" s="22">
        <f t="shared" si="12"/>
        <v>4</v>
      </c>
      <c r="E39" s="22">
        <f t="shared" si="12"/>
        <v>0</v>
      </c>
      <c r="F39" s="22">
        <f t="shared" ref="F39:Q39" si="17">SUM(F40:F41)</f>
        <v>0</v>
      </c>
      <c r="G39" s="22">
        <f t="shared" si="17"/>
        <v>0</v>
      </c>
      <c r="H39" s="22">
        <f t="shared" si="17"/>
        <v>0</v>
      </c>
      <c r="I39" s="22">
        <f t="shared" si="17"/>
        <v>0</v>
      </c>
      <c r="J39" s="22">
        <f t="shared" si="17"/>
        <v>1</v>
      </c>
      <c r="K39" s="22">
        <f t="shared" si="17"/>
        <v>0</v>
      </c>
      <c r="L39" s="22">
        <f t="shared" si="17"/>
        <v>1</v>
      </c>
      <c r="M39" s="22">
        <f t="shared" si="17"/>
        <v>0</v>
      </c>
      <c r="N39" s="22">
        <f t="shared" si="17"/>
        <v>2</v>
      </c>
      <c r="O39" s="22">
        <f t="shared" si="17"/>
        <v>0</v>
      </c>
      <c r="P39" s="22">
        <f t="shared" si="17"/>
        <v>0</v>
      </c>
      <c r="Q39" s="22">
        <f t="shared" si="17"/>
        <v>0</v>
      </c>
    </row>
    <row r="40" spans="1:17" ht="18.95" customHeight="1" x14ac:dyDescent="0.25">
      <c r="A40" s="36" t="s">
        <v>18</v>
      </c>
      <c r="B40" s="32">
        <f t="shared" si="11"/>
        <v>2</v>
      </c>
      <c r="C40" s="33">
        <f t="shared" si="5"/>
        <v>3.6363636363636362</v>
      </c>
      <c r="D40" s="32">
        <f t="shared" si="12"/>
        <v>2</v>
      </c>
      <c r="E40" s="32">
        <f t="shared" si="12"/>
        <v>0</v>
      </c>
      <c r="F40" s="34"/>
      <c r="G40" s="34"/>
      <c r="H40" s="34"/>
      <c r="I40" s="34"/>
      <c r="J40" s="34"/>
      <c r="K40" s="34"/>
      <c r="L40" s="34">
        <v>1</v>
      </c>
      <c r="M40" s="34"/>
      <c r="N40" s="34">
        <v>1</v>
      </c>
      <c r="O40" s="34"/>
      <c r="P40" s="34"/>
      <c r="Q40" s="29"/>
    </row>
    <row r="41" spans="1:17" ht="18.95" customHeight="1" x14ac:dyDescent="0.25">
      <c r="A41" s="31" t="s">
        <v>19</v>
      </c>
      <c r="B41" s="32">
        <f t="shared" si="11"/>
        <v>2</v>
      </c>
      <c r="C41" s="33">
        <f t="shared" si="5"/>
        <v>3.6363636363636362</v>
      </c>
      <c r="D41" s="32">
        <f t="shared" si="12"/>
        <v>2</v>
      </c>
      <c r="E41" s="32">
        <f t="shared" si="12"/>
        <v>0</v>
      </c>
      <c r="F41" s="34"/>
      <c r="G41" s="34"/>
      <c r="H41" s="34"/>
      <c r="I41" s="34"/>
      <c r="J41" s="34">
        <v>1</v>
      </c>
      <c r="K41" s="34"/>
      <c r="L41" s="34"/>
      <c r="M41" s="34"/>
      <c r="N41" s="34">
        <v>1</v>
      </c>
      <c r="O41" s="34"/>
      <c r="P41" s="34"/>
      <c r="Q41" s="39"/>
    </row>
    <row r="42" spans="1:17" ht="18.95" customHeight="1" x14ac:dyDescent="0.25">
      <c r="A42" s="36"/>
      <c r="B42" s="32">
        <f t="shared" si="11"/>
        <v>0</v>
      </c>
      <c r="C42" s="33">
        <f t="shared" si="5"/>
        <v>0</v>
      </c>
      <c r="D42" s="32">
        <f t="shared" si="12"/>
        <v>0</v>
      </c>
      <c r="E42" s="32">
        <f t="shared" si="12"/>
        <v>0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29"/>
    </row>
    <row r="43" spans="1:17" s="6" customFormat="1" ht="16.5" customHeight="1" x14ac:dyDescent="0.25">
      <c r="A43" s="25" t="s">
        <v>27</v>
      </c>
      <c r="B43" s="22">
        <f t="shared" si="11"/>
        <v>5</v>
      </c>
      <c r="C43" s="23">
        <f t="shared" si="5"/>
        <v>9.0909090909090917</v>
      </c>
      <c r="D43" s="22">
        <f t="shared" si="12"/>
        <v>3</v>
      </c>
      <c r="E43" s="22">
        <f t="shared" si="12"/>
        <v>2</v>
      </c>
      <c r="F43" s="22">
        <f>SUM(F44:F47)</f>
        <v>0</v>
      </c>
      <c r="G43" s="22">
        <f t="shared" ref="G43:Q43" si="18">SUM(G44:G47)</f>
        <v>0</v>
      </c>
      <c r="H43" s="22">
        <f t="shared" si="18"/>
        <v>0</v>
      </c>
      <c r="I43" s="22">
        <f t="shared" si="18"/>
        <v>0</v>
      </c>
      <c r="J43" s="22">
        <f t="shared" si="18"/>
        <v>1</v>
      </c>
      <c r="K43" s="22">
        <f t="shared" si="18"/>
        <v>1</v>
      </c>
      <c r="L43" s="22">
        <f t="shared" si="18"/>
        <v>1</v>
      </c>
      <c r="M43" s="22">
        <f t="shared" si="18"/>
        <v>0</v>
      </c>
      <c r="N43" s="22">
        <f t="shared" si="18"/>
        <v>0</v>
      </c>
      <c r="O43" s="22">
        <f t="shared" si="18"/>
        <v>1</v>
      </c>
      <c r="P43" s="22">
        <f t="shared" si="18"/>
        <v>1</v>
      </c>
      <c r="Q43" s="22">
        <f t="shared" si="18"/>
        <v>0</v>
      </c>
    </row>
    <row r="44" spans="1:17" ht="18.95" customHeight="1" x14ac:dyDescent="0.25">
      <c r="A44" s="36" t="s">
        <v>17</v>
      </c>
      <c r="B44" s="32">
        <f t="shared" si="11"/>
        <v>1</v>
      </c>
      <c r="C44" s="33">
        <f t="shared" si="5"/>
        <v>1.8181818181818181</v>
      </c>
      <c r="D44" s="32">
        <f t="shared" si="12"/>
        <v>1</v>
      </c>
      <c r="E44" s="32">
        <f t="shared" si="12"/>
        <v>0</v>
      </c>
      <c r="F44" s="34"/>
      <c r="G44" s="34"/>
      <c r="H44" s="34"/>
      <c r="I44" s="34"/>
      <c r="J44" s="34"/>
      <c r="K44" s="34"/>
      <c r="L44" s="34">
        <v>1</v>
      </c>
      <c r="M44" s="34"/>
      <c r="N44" s="34"/>
      <c r="O44" s="34"/>
      <c r="P44" s="34"/>
      <c r="Q44" s="39"/>
    </row>
    <row r="45" spans="1:17" ht="18.95" customHeight="1" x14ac:dyDescent="0.25">
      <c r="A45" s="36" t="s">
        <v>18</v>
      </c>
      <c r="B45" s="32">
        <f t="shared" si="11"/>
        <v>2</v>
      </c>
      <c r="C45" s="33">
        <f t="shared" si="5"/>
        <v>3.6363636363636362</v>
      </c>
      <c r="D45" s="32">
        <f t="shared" si="12"/>
        <v>1</v>
      </c>
      <c r="E45" s="32">
        <f t="shared" si="12"/>
        <v>1</v>
      </c>
      <c r="F45" s="34"/>
      <c r="G45" s="34"/>
      <c r="H45" s="34"/>
      <c r="I45" s="34"/>
      <c r="J45" s="34"/>
      <c r="K45" s="34">
        <v>1</v>
      </c>
      <c r="L45" s="34"/>
      <c r="M45" s="34"/>
      <c r="N45" s="34"/>
      <c r="O45" s="34"/>
      <c r="P45" s="34">
        <v>1</v>
      </c>
      <c r="Q45" s="39"/>
    </row>
    <row r="46" spans="1:17" ht="18.95" customHeight="1" x14ac:dyDescent="0.25">
      <c r="A46" s="36" t="s">
        <v>19</v>
      </c>
      <c r="B46" s="32">
        <f t="shared" si="11"/>
        <v>1</v>
      </c>
      <c r="C46" s="33">
        <f t="shared" si="5"/>
        <v>1.8181818181818181</v>
      </c>
      <c r="D46" s="32">
        <f t="shared" si="12"/>
        <v>0</v>
      </c>
      <c r="E46" s="32">
        <f t="shared" si="12"/>
        <v>1</v>
      </c>
      <c r="F46" s="34"/>
      <c r="G46" s="34"/>
      <c r="H46" s="34"/>
      <c r="I46" s="34"/>
      <c r="J46" s="34"/>
      <c r="K46" s="34"/>
      <c r="L46" s="34"/>
      <c r="M46" s="34"/>
      <c r="N46" s="34"/>
      <c r="O46" s="34">
        <v>1</v>
      </c>
      <c r="P46" s="34"/>
      <c r="Q46" s="39"/>
    </row>
    <row r="47" spans="1:17" ht="18.95" customHeight="1" x14ac:dyDescent="0.25">
      <c r="A47" s="36" t="s">
        <v>20</v>
      </c>
      <c r="B47" s="32">
        <f t="shared" si="11"/>
        <v>1</v>
      </c>
      <c r="C47" s="33">
        <f t="shared" si="5"/>
        <v>1.8181818181818181</v>
      </c>
      <c r="D47" s="32">
        <f t="shared" si="12"/>
        <v>1</v>
      </c>
      <c r="E47" s="32">
        <f t="shared" si="12"/>
        <v>0</v>
      </c>
      <c r="F47" s="34"/>
      <c r="G47" s="34"/>
      <c r="H47" s="34"/>
      <c r="I47" s="34"/>
      <c r="J47" s="34">
        <v>1</v>
      </c>
      <c r="K47" s="34"/>
      <c r="L47" s="34"/>
      <c r="M47" s="34"/>
      <c r="N47" s="34"/>
      <c r="O47" s="34"/>
      <c r="P47" s="34"/>
      <c r="Q47" s="39"/>
    </row>
    <row r="48" spans="1:17" ht="18.95" customHeight="1" x14ac:dyDescent="0.25">
      <c r="A48" s="36"/>
      <c r="B48" s="32">
        <f t="shared" si="11"/>
        <v>0</v>
      </c>
      <c r="C48" s="33">
        <f t="shared" si="5"/>
        <v>0</v>
      </c>
      <c r="D48" s="32">
        <f t="shared" si="12"/>
        <v>0</v>
      </c>
      <c r="E48" s="32">
        <f t="shared" si="12"/>
        <v>0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29"/>
    </row>
    <row r="49" spans="1:22" s="6" customFormat="1" ht="12.75" customHeight="1" x14ac:dyDescent="0.25">
      <c r="A49" s="25" t="s">
        <v>28</v>
      </c>
      <c r="B49" s="22">
        <f t="shared" si="11"/>
        <v>2</v>
      </c>
      <c r="C49" s="23">
        <f t="shared" si="5"/>
        <v>3.6363636363636362</v>
      </c>
      <c r="D49" s="22">
        <f t="shared" si="12"/>
        <v>1</v>
      </c>
      <c r="E49" s="22">
        <f t="shared" si="12"/>
        <v>1</v>
      </c>
      <c r="F49" s="22">
        <f>SUM(F50:F51)</f>
        <v>0</v>
      </c>
      <c r="G49" s="22">
        <f t="shared" ref="G49:Q49" si="19">SUM(G50:G51)</f>
        <v>0</v>
      </c>
      <c r="H49" s="22">
        <f t="shared" si="19"/>
        <v>0</v>
      </c>
      <c r="I49" s="22">
        <f t="shared" si="19"/>
        <v>0</v>
      </c>
      <c r="J49" s="22">
        <f t="shared" si="19"/>
        <v>0</v>
      </c>
      <c r="K49" s="22">
        <f t="shared" si="19"/>
        <v>0</v>
      </c>
      <c r="L49" s="22">
        <f t="shared" si="19"/>
        <v>0</v>
      </c>
      <c r="M49" s="22">
        <f t="shared" si="19"/>
        <v>0</v>
      </c>
      <c r="N49" s="22">
        <f t="shared" si="19"/>
        <v>1</v>
      </c>
      <c r="O49" s="22">
        <f t="shared" si="19"/>
        <v>1</v>
      </c>
      <c r="P49" s="22">
        <f t="shared" si="19"/>
        <v>0</v>
      </c>
      <c r="Q49" s="22">
        <f t="shared" si="19"/>
        <v>0</v>
      </c>
    </row>
    <row r="50" spans="1:22" ht="18.95" customHeight="1" x14ac:dyDescent="0.25">
      <c r="A50" s="31" t="s">
        <v>18</v>
      </c>
      <c r="B50" s="32">
        <f t="shared" si="11"/>
        <v>1</v>
      </c>
      <c r="C50" s="33">
        <f t="shared" si="5"/>
        <v>1.8181818181818181</v>
      </c>
      <c r="D50" s="32">
        <f t="shared" si="12"/>
        <v>0</v>
      </c>
      <c r="E50" s="32">
        <f t="shared" si="12"/>
        <v>1</v>
      </c>
      <c r="F50" s="34"/>
      <c r="G50" s="34"/>
      <c r="H50" s="34"/>
      <c r="I50" s="34"/>
      <c r="J50" s="34"/>
      <c r="K50" s="34"/>
      <c r="L50" s="34"/>
      <c r="M50" s="34"/>
      <c r="N50" s="34"/>
      <c r="O50" s="34">
        <v>1</v>
      </c>
      <c r="P50" s="34"/>
      <c r="Q50" s="39"/>
    </row>
    <row r="51" spans="1:22" ht="18.95" customHeight="1" x14ac:dyDescent="0.25">
      <c r="A51" s="36" t="s">
        <v>21</v>
      </c>
      <c r="B51" s="32">
        <f t="shared" si="11"/>
        <v>1</v>
      </c>
      <c r="C51" s="33">
        <f t="shared" si="5"/>
        <v>1.8181818181818181</v>
      </c>
      <c r="D51" s="32">
        <f t="shared" si="12"/>
        <v>1</v>
      </c>
      <c r="E51" s="32">
        <f t="shared" si="12"/>
        <v>0</v>
      </c>
      <c r="F51" s="34"/>
      <c r="G51" s="34"/>
      <c r="H51" s="34"/>
      <c r="I51" s="34"/>
      <c r="J51" s="34"/>
      <c r="K51" s="34"/>
      <c r="L51" s="34"/>
      <c r="M51" s="34"/>
      <c r="N51" s="34">
        <v>1</v>
      </c>
      <c r="O51" s="34"/>
      <c r="P51" s="34"/>
      <c r="Q51" s="39"/>
    </row>
    <row r="52" spans="1:22" ht="18.95" customHeight="1" x14ac:dyDescent="0.25">
      <c r="A52" s="44"/>
      <c r="B52" s="22">
        <f t="shared" si="11"/>
        <v>0</v>
      </c>
      <c r="C52" s="33">
        <f t="shared" si="5"/>
        <v>0</v>
      </c>
      <c r="D52" s="22">
        <f t="shared" si="12"/>
        <v>0</v>
      </c>
      <c r="E52" s="22">
        <f t="shared" si="12"/>
        <v>0</v>
      </c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28"/>
      <c r="R52" s="6"/>
      <c r="S52" s="6"/>
      <c r="T52" s="6"/>
      <c r="U52" s="6"/>
      <c r="V52" s="6"/>
    </row>
    <row r="53" spans="1:22" s="6" customFormat="1" ht="18.95" customHeight="1" x14ac:dyDescent="0.25">
      <c r="A53" s="25" t="s">
        <v>29</v>
      </c>
      <c r="B53" s="22">
        <f t="shared" si="11"/>
        <v>3</v>
      </c>
      <c r="C53" s="23">
        <f t="shared" si="5"/>
        <v>5.4545454545454541</v>
      </c>
      <c r="D53" s="22">
        <f t="shared" si="12"/>
        <v>3</v>
      </c>
      <c r="E53" s="22">
        <f t="shared" si="12"/>
        <v>0</v>
      </c>
      <c r="F53" s="22">
        <f>SUM(F54:F55)</f>
        <v>1</v>
      </c>
      <c r="G53" s="22">
        <f t="shared" ref="G53:Q53" si="20">SUM(G54:G55)</f>
        <v>0</v>
      </c>
      <c r="H53" s="22">
        <f t="shared" si="20"/>
        <v>0</v>
      </c>
      <c r="I53" s="22">
        <f t="shared" si="20"/>
        <v>0</v>
      </c>
      <c r="J53" s="22">
        <f t="shared" si="20"/>
        <v>0</v>
      </c>
      <c r="K53" s="22">
        <f t="shared" si="20"/>
        <v>0</v>
      </c>
      <c r="L53" s="22">
        <f t="shared" si="20"/>
        <v>0</v>
      </c>
      <c r="M53" s="22">
        <f t="shared" si="20"/>
        <v>0</v>
      </c>
      <c r="N53" s="22">
        <f t="shared" si="20"/>
        <v>2</v>
      </c>
      <c r="O53" s="22">
        <f t="shared" si="20"/>
        <v>0</v>
      </c>
      <c r="P53" s="22">
        <f t="shared" si="20"/>
        <v>0</v>
      </c>
      <c r="Q53" s="22">
        <f t="shared" si="20"/>
        <v>0</v>
      </c>
    </row>
    <row r="54" spans="1:22" ht="18.95" customHeight="1" x14ac:dyDescent="0.25">
      <c r="A54" s="36" t="s">
        <v>18</v>
      </c>
      <c r="B54" s="32">
        <f t="shared" si="11"/>
        <v>2</v>
      </c>
      <c r="C54" s="33">
        <f t="shared" si="5"/>
        <v>3.6363636363636362</v>
      </c>
      <c r="D54" s="32">
        <f t="shared" si="12"/>
        <v>2</v>
      </c>
      <c r="E54" s="32">
        <f t="shared" si="12"/>
        <v>0</v>
      </c>
      <c r="F54" s="34">
        <v>1</v>
      </c>
      <c r="G54" s="34"/>
      <c r="H54" s="34"/>
      <c r="I54" s="34"/>
      <c r="J54" s="34"/>
      <c r="K54" s="34"/>
      <c r="L54" s="34"/>
      <c r="M54" s="34"/>
      <c r="N54" s="34">
        <v>1</v>
      </c>
      <c r="O54" s="34"/>
      <c r="P54" s="34"/>
      <c r="Q54" s="39"/>
    </row>
    <row r="55" spans="1:22" ht="18.95" customHeight="1" x14ac:dyDescent="0.25">
      <c r="A55" s="46" t="s">
        <v>19</v>
      </c>
      <c r="B55" s="47">
        <f t="shared" si="11"/>
        <v>1</v>
      </c>
      <c r="C55" s="48">
        <f t="shared" si="5"/>
        <v>1.8181818181818181</v>
      </c>
      <c r="D55" s="47">
        <f t="shared" si="12"/>
        <v>1</v>
      </c>
      <c r="E55" s="47">
        <f t="shared" si="12"/>
        <v>0</v>
      </c>
      <c r="F55" s="49"/>
      <c r="G55" s="49"/>
      <c r="H55" s="49"/>
      <c r="I55" s="49"/>
      <c r="J55" s="49"/>
      <c r="K55" s="49"/>
      <c r="L55" s="49"/>
      <c r="M55" s="49"/>
      <c r="N55" s="49">
        <v>1</v>
      </c>
      <c r="O55" s="49"/>
      <c r="P55" s="49"/>
      <c r="Q55" s="50"/>
    </row>
    <row r="56" spans="1:22" s="8" customFormat="1" ht="12" x14ac:dyDescent="0.25">
      <c r="A56" s="51" t="s">
        <v>30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22" s="8" customFormat="1" ht="12" x14ac:dyDescent="0.25">
      <c r="A57" s="53" t="s">
        <v>36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</sheetData>
  <mergeCells count="16">
    <mergeCell ref="L10:M10"/>
    <mergeCell ref="N10:O10"/>
    <mergeCell ref="P10:Q10"/>
    <mergeCell ref="A8:A11"/>
    <mergeCell ref="B8:Q8"/>
    <mergeCell ref="B9:C10"/>
    <mergeCell ref="D9:E10"/>
    <mergeCell ref="F9:P9"/>
    <mergeCell ref="F10:G10"/>
    <mergeCell ref="H10:I10"/>
    <mergeCell ref="J10:K10"/>
    <mergeCell ref="A1:Q1"/>
    <mergeCell ref="A2:Q2"/>
    <mergeCell ref="A3:Q3"/>
    <mergeCell ref="A5:Q5"/>
    <mergeCell ref="A6:Q6"/>
  </mergeCells>
  <printOptions horizontalCentered="1"/>
  <pageMargins left="0.59055118110236227" right="0.59055118110236227" top="0.78740157480314965" bottom="0.74803149606299213" header="0.31496062992125984" footer="0.31496062992125984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EstudiantesDiscapacidad_1-23</vt:lpstr>
      <vt:lpstr>'EstudiantesDiscapacidad_1-23'!Área_de_impresión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CERVANTES</dc:creator>
  <cp:keywords/>
  <dc:description/>
  <cp:lastModifiedBy>Jahir Calvo</cp:lastModifiedBy>
  <cp:revision/>
  <dcterms:created xsi:type="dcterms:W3CDTF">2023-07-28T13:18:33Z</dcterms:created>
  <dcterms:modified xsi:type="dcterms:W3CDTF">2023-11-16T21:20:08Z</dcterms:modified>
  <cp:category/>
  <cp:contentStatus/>
</cp:coreProperties>
</file>