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95.22\Server\PRESUPUESTO_SERVIDOR\4. EJECUCIÓN PRESUPUESTARIA POR AÑO\INFORMES DE EJECUCION POR AÑO\2024\MARZO\"/>
    </mc:Choice>
  </mc:AlternateContent>
  <bookViews>
    <workbookView xWindow="0" yWindow="43770" windowWidth="23040" windowHeight="7110" tabRatio="876" activeTab="6"/>
  </bookViews>
  <sheets>
    <sheet name="RESUMEN" sheetId="68" r:id="rId1"/>
    <sheet name="BALANCE" sheetId="8" r:id="rId2"/>
    <sheet name="INGRESOS" sheetId="9" r:id="rId3"/>
    <sheet name="FINNCIAMIENTO" sheetId="10" r:id="rId4"/>
    <sheet name="FLUJO" sheetId="11" r:id="rId5"/>
    <sheet name="BALANCE GASTOS" sheetId="12" r:id="rId6"/>
    <sheet name="FUNCIONAMIENTO CTA" sheetId="64" r:id="rId7"/>
    <sheet name="EST PROG" sheetId="15" r:id="rId8"/>
    <sheet name="PROYECTOS" sheetId="69" r:id="rId9"/>
    <sheet name="INVERSIONES" sheetId="23" r:id="rId10"/>
  </sheets>
  <externalReferences>
    <externalReference r:id="rId11"/>
  </externalReferences>
  <definedNames>
    <definedName name="a">"$#REF!.$CP$1"</definedName>
    <definedName name="_xlnm.Print_Area" localSheetId="1">BALANCE!$A$1:$I$53</definedName>
    <definedName name="_xlnm.Print_Area" localSheetId="5">'BALANCE GASTOS'!$A$5:$J$58</definedName>
    <definedName name="_xlnm.Print_Area" localSheetId="7">'EST PROG'!$A$3:$K$32</definedName>
    <definedName name="_xlnm.Print_Area" localSheetId="3">FINNCIAMIENTO!$A$1:$F$33</definedName>
    <definedName name="_xlnm.Print_Area" localSheetId="4">FLUJO!$A$3:$F$57</definedName>
    <definedName name="_xlnm.Print_Area" localSheetId="6">'FUNCIONAMIENTO CTA'!$A$3:$J$57</definedName>
    <definedName name="_xlnm.Print_Area" localSheetId="2">INGRESOS!$A$1:$I$34</definedName>
    <definedName name="_xlnm.Print_Area" localSheetId="9">INVERSIONES!$A$3:$J$62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BALANCE!$B$3:$I$48</definedName>
    <definedName name="Excel_BuiltIn_Print_Area_7_1">BALANCE!$B$3:$I$42</definedName>
    <definedName name="Excel_BuiltIn_Print_Area_7_1_1">BALANCE!$B$3:$I$48</definedName>
    <definedName name="Excel_BuiltIn_Print_Area_8_1">[1]INGRESOS!$A$6:$I$39</definedName>
    <definedName name="Excel_BuiltIn_Print_Area_8_1_1">[1]INGRESOS!$A$6:$I$40</definedName>
    <definedName name="Excel_BuiltIn_Print_Area_9_1">FINNCIAMIENTO!$A$3:$F$34</definedName>
    <definedName name="Excel_BuiltIn_Print_Titles_11">'BALANCE GASTOS'!$3:$4</definedName>
    <definedName name="Excel_BuiltIn_Print_Titles_12_1">"$#REF!.$A$1:$B$65535;$#REF!.$A$1:$IV$7"</definedName>
    <definedName name="Excel_BuiltIn_Print_Titles_7">BALANCE!$3:$4</definedName>
    <definedName name="Excel_BuiltIn_Print_Titles_7_1">"$cuadro_A_1.$#REF!$#REF!:$#REF!$#REF!"</definedName>
    <definedName name="Excel_BuiltIn_Print_Titles_8_1">[1]INGRESOS!$A$1:$IV$5</definedName>
    <definedName name="_xlnm.Print_Titles" localSheetId="1">BALANCE!$3:$4</definedName>
    <definedName name="_xlnm.Print_Titles" localSheetId="5">'BALANCE GASTOS'!$1:$4</definedName>
  </definedNames>
  <calcPr calcId="162913"/>
</workbook>
</file>

<file path=xl/calcChain.xml><?xml version="1.0" encoding="utf-8"?>
<calcChain xmlns="http://schemas.openxmlformats.org/spreadsheetml/2006/main">
  <c r="E41" i="69" l="1"/>
  <c r="G19" i="69" l="1"/>
  <c r="G41" i="69"/>
  <c r="I51" i="69"/>
  <c r="I50" i="69"/>
  <c r="I49" i="69"/>
  <c r="I48" i="69"/>
  <c r="I47" i="69"/>
  <c r="I46" i="69"/>
  <c r="I45" i="69"/>
  <c r="I44" i="69"/>
  <c r="I43" i="69"/>
  <c r="I42" i="69"/>
  <c r="I40" i="69"/>
  <c r="I39" i="69"/>
  <c r="I38" i="69"/>
  <c r="I37" i="69"/>
  <c r="I36" i="69"/>
  <c r="I35" i="69"/>
  <c r="I34" i="69"/>
  <c r="I33" i="69"/>
  <c r="I32" i="69"/>
  <c r="I31" i="69"/>
  <c r="I30" i="69"/>
  <c r="I29" i="69"/>
  <c r="I28" i="69"/>
  <c r="I27" i="69"/>
  <c r="I26" i="69"/>
  <c r="I25" i="69"/>
  <c r="I24" i="69"/>
  <c r="I23" i="69"/>
  <c r="I22" i="69"/>
  <c r="I21" i="69"/>
  <c r="I20" i="69"/>
  <c r="I18" i="69"/>
  <c r="I12" i="69"/>
  <c r="I11" i="69"/>
  <c r="I10" i="69"/>
  <c r="G9" i="69"/>
  <c r="E19" i="69"/>
  <c r="E9" i="69"/>
  <c r="I9" i="69" s="1"/>
  <c r="H41" i="69"/>
  <c r="F41" i="69"/>
  <c r="D41" i="69"/>
  <c r="I41" i="69" s="1"/>
  <c r="C41" i="69"/>
  <c r="B41" i="69"/>
  <c r="H19" i="69"/>
  <c r="F19" i="69"/>
  <c r="D19" i="69"/>
  <c r="C19" i="69"/>
  <c r="B19" i="69"/>
  <c r="H9" i="69"/>
  <c r="F9" i="69"/>
  <c r="D9" i="69"/>
  <c r="C9" i="69"/>
  <c r="B9" i="69"/>
  <c r="D52" i="69" l="1"/>
  <c r="I19" i="69"/>
  <c r="H52" i="69"/>
  <c r="B52" i="69"/>
  <c r="E52" i="69"/>
  <c r="I52" i="69" s="1"/>
  <c r="G52" i="69"/>
  <c r="C52" i="69"/>
  <c r="F52" i="69"/>
  <c r="K11" i="12" l="1"/>
  <c r="K9" i="12" l="1"/>
  <c r="G66" i="9" l="1"/>
  <c r="R23" i="15" l="1"/>
  <c r="B5" i="68" l="1"/>
  <c r="D46" i="8" l="1"/>
  <c r="F48" i="8" l="1"/>
  <c r="D5" i="68" l="1"/>
  <c r="F46" i="8" l="1"/>
  <c r="G46" i="8" s="1"/>
  <c r="G47" i="8" l="1"/>
  <c r="E46" i="8" l="1"/>
  <c r="C5" i="68" l="1"/>
  <c r="C55" i="12" l="1"/>
  <c r="D55" i="12"/>
  <c r="E55" i="12"/>
  <c r="G55" i="12"/>
  <c r="E56" i="12"/>
  <c r="H56" i="12" s="1"/>
  <c r="E57" i="12"/>
  <c r="I57" i="12" s="1"/>
  <c r="J56" i="12" l="1"/>
  <c r="I56" i="12"/>
  <c r="H55" i="12"/>
  <c r="I55" i="12"/>
  <c r="J55" i="12"/>
  <c r="G48" i="8" l="1"/>
  <c r="I48" i="8" l="1"/>
  <c r="I46" i="8"/>
  <c r="H46" i="8"/>
  <c r="H48" i="8"/>
</calcChain>
</file>

<file path=xl/sharedStrings.xml><?xml version="1.0" encoding="utf-8"?>
<sst xmlns="http://schemas.openxmlformats.org/spreadsheetml/2006/main" count="904" uniqueCount="404">
  <si>
    <t>DETALLE</t>
  </si>
  <si>
    <t>VARIACION</t>
  </si>
  <si>
    <t>ASIGNADO</t>
  </si>
  <si>
    <t>ACUMULADO</t>
  </si>
  <si>
    <t>ABSOLUTA</t>
  </si>
  <si>
    <t>RELATIVA</t>
  </si>
  <si>
    <t xml:space="preserve"> </t>
  </si>
  <si>
    <t xml:space="preserve">            T  O  T   A   L...</t>
  </si>
  <si>
    <t xml:space="preserve"> I  Ingresos Corrientes</t>
  </si>
  <si>
    <t xml:space="preserve"> II  Ingreso de Capital</t>
  </si>
  <si>
    <t>MODIFICADO</t>
  </si>
  <si>
    <t>T   O   T   A   L</t>
  </si>
  <si>
    <t>INGRESOS PROPIOS</t>
  </si>
  <si>
    <t>APORTE ESTATAL</t>
  </si>
  <si>
    <t>SALDO</t>
  </si>
  <si>
    <t>A LA FECHA</t>
  </si>
  <si>
    <t>ANUAL</t>
  </si>
  <si>
    <t>INGRESOS</t>
  </si>
  <si>
    <t>GASTOS</t>
  </si>
  <si>
    <t>Resultados Presupuestarios</t>
  </si>
  <si>
    <t>TOTAL</t>
  </si>
  <si>
    <t>FUNCIONAMIENTO</t>
  </si>
  <si>
    <t>INVERSIONES</t>
  </si>
  <si>
    <t>PRESUPUESTO</t>
  </si>
  <si>
    <t>DIRECCION Y ADMON  GENERAL</t>
  </si>
  <si>
    <t>INV.POSTGRADO Y EXTENSION</t>
  </si>
  <si>
    <t>RECAUDACION</t>
  </si>
  <si>
    <t>MENSUAL</t>
  </si>
  <si>
    <t xml:space="preserve">       Gobierno Central.</t>
  </si>
  <si>
    <t xml:space="preserve">  </t>
  </si>
  <si>
    <t xml:space="preserve">  CODIFICACION PRESUPUESTARIA</t>
  </si>
  <si>
    <t>ACUMULADA</t>
  </si>
  <si>
    <t xml:space="preserve"> 1.2.1.4.07</t>
  </si>
  <si>
    <t xml:space="preserve"> 1.2.1.4.99</t>
  </si>
  <si>
    <t>TRANSFERENCIAS CORRIENTES</t>
  </si>
  <si>
    <t>1.2.3.1.07</t>
  </si>
  <si>
    <t>TRANSFERENCIAS DE CAPITAL</t>
  </si>
  <si>
    <t>2.3.2.1.07</t>
  </si>
  <si>
    <t xml:space="preserve">        Saldo Inicial en Caja y Banco</t>
  </si>
  <si>
    <t xml:space="preserve">        Transferencias de Capital</t>
  </si>
  <si>
    <t xml:space="preserve">   A. Ingresos Tributarios</t>
  </si>
  <si>
    <t xml:space="preserve">   B. Ingresos No Tributarios</t>
  </si>
  <si>
    <t xml:space="preserve">       1.Renta de Activos.</t>
  </si>
  <si>
    <t xml:space="preserve">       3. Tasas y Derechos</t>
  </si>
  <si>
    <t xml:space="preserve">       4. Ingresos Varios</t>
  </si>
  <si>
    <t xml:space="preserve">   D.   Menos S. Final en Caja</t>
  </si>
  <si>
    <t xml:space="preserve">      Total Final en Caja</t>
  </si>
  <si>
    <t xml:space="preserve">           Total de Gastos </t>
  </si>
  <si>
    <t xml:space="preserve">         P R E S U P U E S T O</t>
  </si>
  <si>
    <t>PAGADO ACUMULADO</t>
  </si>
  <si>
    <t xml:space="preserve">                T   O   T    A    L</t>
  </si>
  <si>
    <t xml:space="preserve">          I.  Servicios Personales</t>
  </si>
  <si>
    <t xml:space="preserve">          3.  Materiales y Suministro</t>
  </si>
  <si>
    <t xml:space="preserve">               a. Gobierno Central</t>
  </si>
  <si>
    <t xml:space="preserve">               d. Municipios</t>
  </si>
  <si>
    <t xml:space="preserve">          1. Al sector privado.</t>
  </si>
  <si>
    <t xml:space="preserve">          1. Interna.</t>
  </si>
  <si>
    <t xml:space="preserve">          2. Externa.</t>
  </si>
  <si>
    <t>LEY</t>
  </si>
  <si>
    <t>0</t>
  </si>
  <si>
    <t>SERVICIOS PERSONALES</t>
  </si>
  <si>
    <t>000</t>
  </si>
  <si>
    <t>SUELDOS FIJOS</t>
  </si>
  <si>
    <t>001</t>
  </si>
  <si>
    <t>002</t>
  </si>
  <si>
    <t>SUELDO PERSONAL TRANS.</t>
  </si>
  <si>
    <t>003</t>
  </si>
  <si>
    <t>CONTINGENTE</t>
  </si>
  <si>
    <t>010</t>
  </si>
  <si>
    <t xml:space="preserve">SOBRESUELDOS </t>
  </si>
  <si>
    <t>030</t>
  </si>
  <si>
    <t>GASTOS DE REPRES.</t>
  </si>
  <si>
    <t>050</t>
  </si>
  <si>
    <t>XIII MES</t>
  </si>
  <si>
    <t>070</t>
  </si>
  <si>
    <t>CONTRIBUC. A LA S.S.</t>
  </si>
  <si>
    <t>080</t>
  </si>
  <si>
    <t>OTROS SERV. PERSONALES</t>
  </si>
  <si>
    <t>090</t>
  </si>
  <si>
    <t>CR.REC.POR S. PERSONAL</t>
  </si>
  <si>
    <t>1</t>
  </si>
  <si>
    <t>SERV. NO PERSONALES</t>
  </si>
  <si>
    <t>ALQUILERES</t>
  </si>
  <si>
    <t>EQUIPO DE OFICINA</t>
  </si>
  <si>
    <t>110</t>
  </si>
  <si>
    <t>SERVICIOS BASICOS</t>
  </si>
  <si>
    <t>120</t>
  </si>
  <si>
    <t>IMPRESOS Y ENCUADER.</t>
  </si>
  <si>
    <t>130</t>
  </si>
  <si>
    <t>INF.Y PUBLICIDAD</t>
  </si>
  <si>
    <t>140</t>
  </si>
  <si>
    <t>VIATICOS</t>
  </si>
  <si>
    <t>A PERSONAS</t>
  </si>
  <si>
    <t>150</t>
  </si>
  <si>
    <t>TRANSPORTE</t>
  </si>
  <si>
    <t>160</t>
  </si>
  <si>
    <t>S. COMERCIALES</t>
  </si>
  <si>
    <t>180</t>
  </si>
  <si>
    <t>MANTO Y REPARACION</t>
  </si>
  <si>
    <t>CR.REC.POR S. NO PERS.</t>
  </si>
  <si>
    <t>2</t>
  </si>
  <si>
    <t>MATER.Y SUMINISTROS</t>
  </si>
  <si>
    <t>200</t>
  </si>
  <si>
    <t>ALIMENTOS Y BEBIDAS</t>
  </si>
  <si>
    <t>210</t>
  </si>
  <si>
    <t>TEXTILES Y VESTUARIOS</t>
  </si>
  <si>
    <t>220</t>
  </si>
  <si>
    <t>COMBUSTIBLES Y LUB.</t>
  </si>
  <si>
    <t>230</t>
  </si>
  <si>
    <t>PROD. DE PAPEL</t>
  </si>
  <si>
    <t>240</t>
  </si>
  <si>
    <t>OTROS PROD. QUIMICOS</t>
  </si>
  <si>
    <t>250</t>
  </si>
  <si>
    <t>MAT. DE CONSTRUCCION</t>
  </si>
  <si>
    <t>260</t>
  </si>
  <si>
    <t>PRODUCTOS VARIOS</t>
  </si>
  <si>
    <t>270</t>
  </si>
  <si>
    <t>UTILES DE M. DIVERSOS</t>
  </si>
  <si>
    <t>280</t>
  </si>
  <si>
    <t>REPUESTOS</t>
  </si>
  <si>
    <t>CR.REC.POR MAT. Y SUM.</t>
  </si>
  <si>
    <t>3</t>
  </si>
  <si>
    <t>MAQUINARIA Y EQUIPO</t>
  </si>
  <si>
    <t>MAQ.Y EQ. DE PRODUCCION</t>
  </si>
  <si>
    <t>EQUIPO DE LABORATORIO</t>
  </si>
  <si>
    <t>MOBILIARIO DE OFICINA</t>
  </si>
  <si>
    <t>MAQ. Y EQUIPOS VARIOS</t>
  </si>
  <si>
    <t>EQUIPO DE COMPUTACION</t>
  </si>
  <si>
    <t>INV. FINANCIERAS</t>
  </si>
  <si>
    <t>COMPRA DE EXISTENCIA</t>
  </si>
  <si>
    <t>CR. REC. INVERSIONES FIN.</t>
  </si>
  <si>
    <t>6</t>
  </si>
  <si>
    <t>600</t>
  </si>
  <si>
    <t>610</t>
  </si>
  <si>
    <t>BECAS DE ESTUDIO</t>
  </si>
  <si>
    <t>660</t>
  </si>
  <si>
    <t>TRANSF. AL EXTERIOR</t>
  </si>
  <si>
    <t>TOTAL FUNCIONAMIENTO</t>
  </si>
  <si>
    <t>P</t>
  </si>
  <si>
    <t xml:space="preserve">       T   O  T   A     L</t>
  </si>
  <si>
    <t>DIRECCION SUPERIOR</t>
  </si>
  <si>
    <t>PLANIFICACION UNIVERSITARIA</t>
  </si>
  <si>
    <t>ADMINISTRACION GENERAL</t>
  </si>
  <si>
    <t>SECRETARIA GENERAL</t>
  </si>
  <si>
    <t>ADMON DE LA EDUC.SUPERIOR</t>
  </si>
  <si>
    <t>DOCENCIA CENTRAL</t>
  </si>
  <si>
    <t>DOCENCIA REGIONAL</t>
  </si>
  <si>
    <t xml:space="preserve">     </t>
  </si>
  <si>
    <t>CONSULTORIAS Y SERV</t>
  </si>
  <si>
    <t>004</t>
  </si>
  <si>
    <t>PERSONAL TRANSITORIO</t>
  </si>
  <si>
    <t>CONSTRUCCIONES POR CONTRATO</t>
  </si>
  <si>
    <t>EDIFICACIONES</t>
  </si>
  <si>
    <t>TOTAL INVERSION</t>
  </si>
  <si>
    <t>PRODUCTOS DE PAPEL Y CARTON</t>
  </si>
  <si>
    <t>PAGADO</t>
  </si>
  <si>
    <t>BECAS DE ESTUDIOS</t>
  </si>
  <si>
    <t>EQUIIPO MEDICO, LABORATORIOS</t>
  </si>
  <si>
    <t>CONTRIBUCIÓN SEG. SOCIAL</t>
  </si>
  <si>
    <t xml:space="preserve">SALDO </t>
  </si>
  <si>
    <t>TRANSFERENCIAS CORR.</t>
  </si>
  <si>
    <t xml:space="preserve">   B. Transf. de Capital</t>
  </si>
  <si>
    <t>ABOLUTA</t>
  </si>
  <si>
    <t>O/G</t>
  </si>
  <si>
    <t>CTA.</t>
  </si>
  <si>
    <t>UNIVERSIDAD TECNOLÓGICA DE PANAMÁ</t>
  </si>
  <si>
    <t>DIRECCIÓN NACIONAL DE PRESUPUESTO</t>
  </si>
  <si>
    <t>CRÉDITO REC.  MATER.Y SUMIN.</t>
  </si>
  <si>
    <t xml:space="preserve">MATERIALES DE CONSTRUCCION </t>
  </si>
  <si>
    <t>MAQUINARIA Y EQ.  TRANSPORTE</t>
  </si>
  <si>
    <t>CRÉDITO REC. DE MAQ.Y EQUIPO</t>
  </si>
  <si>
    <t>TRANSF.CORRIENTES  INSTITUC.</t>
  </si>
  <si>
    <t>CRED. REC. POR TRANSF.</t>
  </si>
  <si>
    <t>PENSIÓN Y JUBILACIONES</t>
  </si>
  <si>
    <t>CONSULTORÍA</t>
  </si>
  <si>
    <t>CR.REC.  SERV. NO PERSONALES</t>
  </si>
  <si>
    <t xml:space="preserve">       2. Transf. Corrientes</t>
  </si>
  <si>
    <t xml:space="preserve">          2.  Serv. No Personales</t>
  </si>
  <si>
    <t xml:space="preserve">               b. Ent. Descentral.</t>
  </si>
  <si>
    <t xml:space="preserve">               c. Empresas Pùblicas</t>
  </si>
  <si>
    <t xml:space="preserve">          I. Obras y Construcciones</t>
  </si>
  <si>
    <t xml:space="preserve">          I. Conces. de Prèstamos</t>
  </si>
  <si>
    <t xml:space="preserve">          2. Adquisiciòn de Valores</t>
  </si>
  <si>
    <t xml:space="preserve">          3. Compra de Existencia</t>
  </si>
  <si>
    <t xml:space="preserve">          4. Adquis. de Inmuebles</t>
  </si>
  <si>
    <t xml:space="preserve">          5. Otras. (Proy. Peles)</t>
  </si>
  <si>
    <t xml:space="preserve">          2. Al sector Público.</t>
  </si>
  <si>
    <t xml:space="preserve">          2. Maquinaria y Equipo.</t>
  </si>
  <si>
    <t xml:space="preserve">          3. Investig. Y Transf. de Tec.</t>
  </si>
  <si>
    <t>CODIFICACIÓN</t>
  </si>
  <si>
    <t>1.95.1.2.1.4.07</t>
  </si>
  <si>
    <t>1.95.1.2.1</t>
  </si>
  <si>
    <t>1.95.1.2</t>
  </si>
  <si>
    <t>1.95.1.2.1.4.99</t>
  </si>
  <si>
    <t>1.95.1.2.3</t>
  </si>
  <si>
    <t xml:space="preserve"> 1.95.1.2.3.1</t>
  </si>
  <si>
    <t>1.95.2.3.1.07</t>
  </si>
  <si>
    <t>1.95.1.2.4</t>
  </si>
  <si>
    <t>1.95.1.2.4.1.26</t>
  </si>
  <si>
    <t>1.95.1.2.4.1.99</t>
  </si>
  <si>
    <t>1.95.1.2.4.1.24</t>
  </si>
  <si>
    <t>1.95.1.2.6</t>
  </si>
  <si>
    <t>1.95.1.2.6.0.99</t>
  </si>
  <si>
    <t>1.95.2</t>
  </si>
  <si>
    <t>1.95.2.3</t>
  </si>
  <si>
    <t>1.95.2.3.2</t>
  </si>
  <si>
    <t>1.95.2.3.2.1</t>
  </si>
  <si>
    <t>1.95.2.3.2.1.07</t>
  </si>
  <si>
    <t>1.95.2.4</t>
  </si>
  <si>
    <t>1.95.2.4.2</t>
  </si>
  <si>
    <t>1.95.2.4.2.0</t>
  </si>
  <si>
    <t>1.95.2.4.2.0.01</t>
  </si>
  <si>
    <t>1.95.1</t>
  </si>
  <si>
    <t xml:space="preserve">    1.  No Tributarios</t>
  </si>
  <si>
    <t>1.95.1.2.1.4</t>
  </si>
  <si>
    <t>INFORMACIÓN Y PUBLICIDAD</t>
  </si>
  <si>
    <t>PRESUPUESTOS</t>
  </si>
  <si>
    <t xml:space="preserve">  EJECUCION DE INGRESOS SEGÚN OBJETO</t>
  </si>
  <si>
    <t xml:space="preserve">  FINANCIAMIENTO PRESUPUESTARIO DE INGRESOS Y GASTOS</t>
  </si>
  <si>
    <t xml:space="preserve">  FLUJO PRESUPUESTARIO DE INGRESOS Y GASTOS</t>
  </si>
  <si>
    <t xml:space="preserve"> EJECUCION PRESUPUESTARIA  DE FUNCIONAMIENTO </t>
  </si>
  <si>
    <t xml:space="preserve">   EJECUCION PRESUPUESTARIA DE INVERSIONES</t>
  </si>
  <si>
    <t>Fuente: Dirección Nacional de Presupuesto.</t>
  </si>
  <si>
    <t>CRÉDITO REC. R CONSTRUCCIONES</t>
  </si>
  <si>
    <t xml:space="preserve">  BALANCE PRESUPUESTARIO ACUMULADO DE GASTO</t>
  </si>
  <si>
    <t xml:space="preserve">    1.3. Tasa y Derechos</t>
  </si>
  <si>
    <t xml:space="preserve">    1.4. Ingresos Varios</t>
  </si>
  <si>
    <t>1.95.1.4.0</t>
  </si>
  <si>
    <t>1.95.1.4.2.0.01</t>
  </si>
  <si>
    <r>
      <t xml:space="preserve">    </t>
    </r>
    <r>
      <rPr>
        <b/>
        <sz val="10.5"/>
        <rFont val="Arial"/>
        <family val="2"/>
      </rPr>
      <t xml:space="preserve">2. </t>
    </r>
    <r>
      <rPr>
        <sz val="10.5"/>
        <rFont val="Arial"/>
        <family val="2"/>
      </rPr>
      <t>Saldo en Caja y Banco</t>
    </r>
  </si>
  <si>
    <t xml:space="preserve">        Inversión Financiera</t>
  </si>
  <si>
    <t xml:space="preserve">       Gastos  de Operación ( 0-1-2-3-4-9 )</t>
  </si>
  <si>
    <t>I.  Ingresos Corrientes</t>
  </si>
  <si>
    <t xml:space="preserve">       Interés  de la Deuda ( 8 )</t>
  </si>
  <si>
    <t xml:space="preserve">       Transferencias Corrientes  (6)</t>
  </si>
  <si>
    <t xml:space="preserve">   C. Saldo en Caja Corriente</t>
  </si>
  <si>
    <t>II. Ingreso de Capital</t>
  </si>
  <si>
    <t xml:space="preserve">   A. Saldo Inicial en Caja y Bco.</t>
  </si>
  <si>
    <t xml:space="preserve">   B. Recursos del Crédito</t>
  </si>
  <si>
    <t xml:space="preserve">   C. Otros Rec. de Capital</t>
  </si>
  <si>
    <t xml:space="preserve">       1. Transf. de Capital</t>
  </si>
  <si>
    <t>I. Gastos Corrientes</t>
  </si>
  <si>
    <t xml:space="preserve">   A. Operaciòn</t>
  </si>
  <si>
    <t xml:space="preserve">       1.  Servicios Personales</t>
  </si>
  <si>
    <t xml:space="preserve">       2.  Serv. No Personales</t>
  </si>
  <si>
    <t xml:space="preserve">       3.  Materiales y Suministro</t>
  </si>
  <si>
    <t xml:space="preserve">       4.  Maquinaria y Equipo</t>
  </si>
  <si>
    <t xml:space="preserve">   B. Transf. Corrientes</t>
  </si>
  <si>
    <t xml:space="preserve">   C. Intereses de la Deuda</t>
  </si>
  <si>
    <t>II. Gastos de Capital</t>
  </si>
  <si>
    <t xml:space="preserve">   A.  Inversiones Fìsicas</t>
  </si>
  <si>
    <t xml:space="preserve">   B.  Inversiones Financieras</t>
  </si>
  <si>
    <t xml:space="preserve">   C.  Transf. de Capital</t>
  </si>
  <si>
    <t xml:space="preserve">   D.  Amortización de la Deuda</t>
  </si>
  <si>
    <t xml:space="preserve">          2.  Transferencia al Exterior</t>
  </si>
  <si>
    <t xml:space="preserve">              a. Gobierno Central</t>
  </si>
  <si>
    <t xml:space="preserve">              b. Entidades   Descent.ral. </t>
  </si>
  <si>
    <t>I  Gastos Corrientes</t>
  </si>
  <si>
    <t>II  Gastos DE CAPITAL</t>
  </si>
  <si>
    <t xml:space="preserve">     A. Operación</t>
  </si>
  <si>
    <t xml:space="preserve">     B. Transferencias</t>
  </si>
  <si>
    <t xml:space="preserve">     A.  Inversiones Físicas</t>
  </si>
  <si>
    <t xml:space="preserve">     B.  Inversiones Financieras</t>
  </si>
  <si>
    <t xml:space="preserve">     C.  Transferencia de Capital.</t>
  </si>
  <si>
    <t xml:space="preserve">  EJECUCION PRESUPUESTARIA DE FUNCIONAMIENTO SEGÚN ESTRUCTURA PROGRAMATICA  </t>
  </si>
  <si>
    <t>TRANSFERECIAS CORRIENTES</t>
  </si>
  <si>
    <t>P R E S U P U E S T O</t>
  </si>
  <si>
    <t>Ingresos Corrientes</t>
  </si>
  <si>
    <t>Ingresos de Capital</t>
  </si>
  <si>
    <t>EGRESOS</t>
  </si>
  <si>
    <t>SALDO A LA FECHA</t>
  </si>
  <si>
    <t xml:space="preserve">    1.2.  Transferencias Corrientes</t>
  </si>
  <si>
    <t xml:space="preserve">    1. Otros Ingresos de Capital</t>
  </si>
  <si>
    <t xml:space="preserve">     2. Saldo en Caja y Banco</t>
  </si>
  <si>
    <t xml:space="preserve"> 1.2.4.1.24</t>
  </si>
  <si>
    <t xml:space="preserve"> 1.2.4.1.99</t>
  </si>
  <si>
    <t xml:space="preserve"> 1.2.4.2.26</t>
  </si>
  <si>
    <t xml:space="preserve"> 1.2.6.0.99</t>
  </si>
  <si>
    <t xml:space="preserve"> 1.4.2.0.01</t>
  </si>
  <si>
    <t xml:space="preserve"> 2.4.2.0.01</t>
  </si>
  <si>
    <t>EDUC. SUPERIOR TECNOLÓGICA</t>
  </si>
  <si>
    <t>UNIVERSIDAD TECNOLÓGICA DE PANAMA</t>
  </si>
  <si>
    <t xml:space="preserve">  VENTA DE SERVICIOS</t>
  </si>
  <si>
    <t xml:space="preserve">  OTROS SER. AUTOGESTION</t>
  </si>
  <si>
    <t xml:space="preserve">  MATRICULA-DERECHOS</t>
  </si>
  <si>
    <t xml:space="preserve">  OTROS - BIBLIOTECA</t>
  </si>
  <si>
    <t xml:space="preserve">  TASAS</t>
  </si>
  <si>
    <t xml:space="preserve">  INGRESOS VARIOS</t>
  </si>
  <si>
    <t xml:space="preserve">  SALDO EN CAJA  (CORRIENTE)</t>
  </si>
  <si>
    <t xml:space="preserve">  SALDO EN CAJA (CAPITAL)  </t>
  </si>
  <si>
    <t xml:space="preserve">  APORTE LIBRE</t>
  </si>
  <si>
    <t xml:space="preserve">  I.D.A.A.N.</t>
  </si>
  <si>
    <t xml:space="preserve">  CONTRIBUCION A LA S.S.</t>
  </si>
  <si>
    <t xml:space="preserve"> I.  Ingresos Corrientes</t>
  </si>
  <si>
    <t xml:space="preserve"> II. Gastos Corrientes</t>
  </si>
  <si>
    <t xml:space="preserve"> III. Ahorro  en Cta Corriente ( I-II )</t>
  </si>
  <si>
    <t xml:space="preserve"> IV. Gasto  de Capital</t>
  </si>
  <si>
    <t xml:space="preserve"> V. Ingresos de Capital ( 2 )</t>
  </si>
  <si>
    <t>CR.REC.  SERV.  PERSONALES</t>
  </si>
  <si>
    <t>COMBUSTIBLE Y LUBRICANTE</t>
  </si>
  <si>
    <t xml:space="preserve">   BALANCE PRESUPUESTARIO ACUMULADO DE INGRESOS</t>
  </si>
  <si>
    <t>RECAUDACIÓN</t>
  </si>
  <si>
    <t>TRANSPORTE DE PERSONAS</t>
  </si>
  <si>
    <t>0. Servicio Perersonal</t>
  </si>
  <si>
    <t>1. Servicio No Personal</t>
  </si>
  <si>
    <t>2. Materiales y Suministro</t>
  </si>
  <si>
    <t>4. Inversiones Directas</t>
  </si>
  <si>
    <t>6. Transferencias de Corrientes</t>
  </si>
  <si>
    <t>3. Maquinaria y Equipo</t>
  </si>
  <si>
    <t>5. Construcciones por Contrato</t>
  </si>
  <si>
    <t>6. Transferencias Corrientes</t>
  </si>
  <si>
    <t xml:space="preserve">          4.  Inversiones Directas</t>
  </si>
  <si>
    <t>}</t>
  </si>
  <si>
    <t>DECIMOTERCER MES</t>
  </si>
  <si>
    <t>IMPRESIÓN,ENCUADERNACIÓN Y OTROS</t>
  </si>
  <si>
    <t>PRODUCTOS DE PAPEL Y CARTÓN</t>
  </si>
  <si>
    <t xml:space="preserve">        Inversiòn Física  </t>
  </si>
  <si>
    <t xml:space="preserve">        Recursos del Crédito</t>
  </si>
  <si>
    <t xml:space="preserve"> VI. Resultado Presupuestario (III -IV + V)</t>
  </si>
  <si>
    <t xml:space="preserve">       5.  Inversiones Financieras</t>
  </si>
  <si>
    <t>SERVICIOS COMERCIALES</t>
  </si>
  <si>
    <t xml:space="preserve">              c. Empresas Públicas</t>
  </si>
  <si>
    <t xml:space="preserve">   AL 30 DE MARZO DE 2024 (En Balboas)</t>
  </si>
  <si>
    <t xml:space="preserve"> NIVEL DE CUENTA:AL 30 DE MARZO DE 2024 (En Balboas)</t>
  </si>
  <si>
    <t xml:space="preserve">  A NIVEL DE CUENTAS  AL 30 DE MARZO DE 2024 (En Balboas)</t>
  </si>
  <si>
    <t>DEVENGADO</t>
  </si>
  <si>
    <t>INSTALACIONES LÍNEAS ELÉCTRICAS</t>
  </si>
  <si>
    <t xml:space="preserve">EJECUCIÓN PRESUPUESTARIA DE INVERSIONES </t>
  </si>
  <si>
    <t>POR PROGRAMA  AL 30 DE MARZO DE 2024</t>
  </si>
  <si>
    <t>PROGRAMAS-PROYECTOS</t>
  </si>
  <si>
    <t>PROGRAMA DE CONSTRUCCIONES</t>
  </si>
  <si>
    <t>CONSTRUCCION II FASE DEL PROYECTO DEL CAMPUS CENTRAL</t>
  </si>
  <si>
    <t>FORTALECIMIENTO  DE LA CIENCIA, TECNOLOGIA E INNOVACIÓN</t>
  </si>
  <si>
    <t>MANTENIMIENTO PREVENTIVO Y CORRECTIVO DE LA INFRAESTRUCTURA FISICA Y PATRIMONIAL DE LA UTP A NIVEL NACIONAL.</t>
  </si>
  <si>
    <t>MANTENIMIENTO DEL TECHO DEL EDIFICIO DEL TALLER METAL MECÁNICA EN COCLÉ</t>
  </si>
  <si>
    <t>REPOSICIÓN DE TECHO DE LOS EDIFICIOS DE AULAS ADM EN COCLÉ</t>
  </si>
  <si>
    <t>CONSTRUCCIÓN DE AULAS DE PANAMA OESTE</t>
  </si>
  <si>
    <t>CONST. DE EDIF.DE FACILIDADES ESTUDIANTILES Y CAFETERÍA EN COLÓN</t>
  </si>
  <si>
    <t>REPARACIÓN D EDIFICIO 70 Y DEL TALLER METAL MECÁNICA DE COLÓN</t>
  </si>
  <si>
    <t>FORTALECIMIENTO DE LA SEDE REGIONAL</t>
  </si>
  <si>
    <t>PROGRAMA DE MOBILIARIO</t>
  </si>
  <si>
    <t>IMPLEMENTACIÓN DE BASE DE DATOS BIBLIOGRÁFICOS Y COLECCIONES</t>
  </si>
  <si>
    <t>MEJORAMIENTO LABORATORIOS FACULTADES Y CENTROS REGIONALES</t>
  </si>
  <si>
    <t>EQUIP. DE LOS LAB. DE COMPUTO DE LA FAC. ING. SISTEMAS DEL C.REG. AZUERO</t>
  </si>
  <si>
    <t>EQUIP DE LABORATORIO DE SUELOS Y ENSAYOS DE MATERIALES DEL C.REG DE AZUERO</t>
  </si>
  <si>
    <t>MEJORAMIENTO DE LA INFRAESTRUCTURA TECNOLÓGICA DE LA UTP</t>
  </si>
  <si>
    <t>IMPLEMENTACION DE LA MOVILIDAD ELÉCTRICA</t>
  </si>
  <si>
    <t>MEJORAMIENTO DEL LABORATORIO DE LA FAC. DE ING. MECANICA</t>
  </si>
  <si>
    <t>MEJORAMIENTO DEL CENTRO DE DATOS DE LA UTP</t>
  </si>
  <si>
    <t>EQUIP. DEL NÚCLEO DE SERVICIOS ESPECIALIZADOS Y TRANSFERENCIAS EN CIENCIAS TECNOLOGÍA DEL C. REG. DE VERAGUAS</t>
  </si>
  <si>
    <t>EQUIP. DEL LABORATORIO DE SUELOS Y MATERIALES DEL C. REG. DE COCLÉ</t>
  </si>
  <si>
    <t>FORTALECIMIENTO DEL SISTEMA ELÉCTRICO DEL C. REG. DE COCLÉ</t>
  </si>
  <si>
    <t>EQUIP. DEL LABORATORIO ACADÉMICO DEL C. REG. DE BOCAS DEL TORO</t>
  </si>
  <si>
    <t>HABILITACIÓN DEL LABORATORIO DE ANÁLISIS INDUSTRIALES Y CIENCIAS AMBIENTALES</t>
  </si>
  <si>
    <t>HABILITACIÓN DE LABORATORIOS DE DOCENCIA PARA EL CITT</t>
  </si>
  <si>
    <t>DESARROLLO DE LA PLATAFORMA E-VIRTUAL DE PROGRAMA DE POST GRADO</t>
  </si>
  <si>
    <t>HABILITACIÓN DEL LABORATORIO DE ENSAYO DE EFICIENCIA ENERGÉTICA PARA CERTIFICACIÓN DE SISTEMAS DE AIRE ACONDICIONADO EN PANAMÁ</t>
  </si>
  <si>
    <t>IMPLEMENTACIÓN DE UN TÚNEL DE VIENTO DE TIPO ABIERTO EN SISTEMA DE ADQUISICIÓN DE DATOS LDA PARA ESTUDIOS ESTRUCTURALES DE MECÁNICA DE FLUIDOS Y TÉRMICOS EN PMÁ.</t>
  </si>
  <si>
    <t>EQUIP. DE AULAS DE DIBUJO LINEAL Y GEOMETRÍA DESCRIPTIVA DEL C. REG. DE CHIRIQUÍ</t>
  </si>
  <si>
    <t>IMPLEMENTACIÓN DE UN SISTEMA DE ENERGÍA RENOVABLE PARA LA ALIMENTACIÓN DE LAS LUMINARIAS DEL EDIF. DE LA FIE DEL C.REG. DE CHIRIQUÍ</t>
  </si>
  <si>
    <t>EQUIP. DEL LABORATORIO DE ARQUITECTURA, REDES Y SISTEMAS OPERATIVOS COMP. (LARSO) DEL C. REG. DE PMÁ. OESTE</t>
  </si>
  <si>
    <t>EQUIP. DEL LABORATORIO DE TOPOGRAFÍA DEL C. REG. DE PMÁ OESTE</t>
  </si>
  <si>
    <t>INVESTIGACION Y TRANSFERENCIA DE TECNOLOGÍA</t>
  </si>
  <si>
    <t>DESARROLLO DE CONSULTORIA PARA PROYECTOS DE ESTADO</t>
  </si>
  <si>
    <t>FORTALECIMIENTO DE LA GESTIÓN PARA LA GENERACIÓN Y PRESENTACIÓN DE PATENTES TECNOLÓGICAS</t>
  </si>
  <si>
    <t>DESARROLLO DEL CENTRO DE ESTUDIOS MULTIDISCIPLINARIO EN CIENCIAS, INGENIERÍA Y TECNOLOGÍA-AIP (CEMCIT-AIP)</t>
  </si>
  <si>
    <t>DESARROLLO DEL PLAN DE FORMACIÓN PARA DOCENTE E INVESTIGADORES</t>
  </si>
  <si>
    <t>DESARROLLO DEL PROGRAMA INSTITUCIONAL DE INVESTIGACIÓN POST GRADO Y EXTENSIÓN (PIIPE)</t>
  </si>
  <si>
    <t>DESARROLLO DEL PROGRAMA DE MAESTRÍA EN AGRONEGOCIOS</t>
  </si>
  <si>
    <t>DESARROLLO E IMPLEMENTACIÓN DE TECNOLOGÍA ESPACIAL EN LA LOGÍSTICA Y LA AGRICULTURA NACIONAL (DITELAN)</t>
  </si>
  <si>
    <t>DESARROLLO DEL HUB DE FORMACÓN PARA LA TRANSFORMACIÓN DIGITAL E INDUSTRIA 4.0</t>
  </si>
  <si>
    <t>HABILITACIÓN DE INFRAESTRUCTURA Y EQUIP. DE LABORATORIOS PARA EL IMPULSO DE LA INVESTIGACIÓN E INNOVACIÓN.</t>
  </si>
  <si>
    <t>HABILITACIÓN DEL CENTRO NACIONAL DE SUPERCOMPUTACIÓN PARA INVESTIGACIÓN DE DIFERENTES FENÓMENOS Y ESCALAS (IBEROGUN)-UTP.</t>
  </si>
  <si>
    <t>FUENTE: DIRECCIÓN NACIONAL DE PRESUPUESTO</t>
  </si>
  <si>
    <r>
      <t xml:space="preserve">       </t>
    </r>
    <r>
      <rPr>
        <b/>
        <sz val="9"/>
        <rFont val="Arial"/>
        <family val="2"/>
      </rPr>
      <t>D.  Amort. de la Deuda.</t>
    </r>
  </si>
  <si>
    <t xml:space="preserve">PAGADO  </t>
  </si>
  <si>
    <t>RESUMEN DEL PRESUPUESTO AL MES DE MARZO 2024</t>
  </si>
  <si>
    <t>AL 30 DE MARZO DE 2024 (En Balboas)</t>
  </si>
  <si>
    <t>AL 30 DE MARZO DE 2024 (Miles de Balboas)</t>
  </si>
  <si>
    <t>0. Servicio Personal</t>
  </si>
  <si>
    <t xml:space="preserve">          I.  Al Sector Público</t>
  </si>
  <si>
    <t>COMPROMISO</t>
  </si>
  <si>
    <t>TRANSF. CORRIENT.A INST.PUB.</t>
  </si>
  <si>
    <t>PORCENT.</t>
  </si>
  <si>
    <t xml:space="preserve">    1.1  Renta de Activos</t>
  </si>
  <si>
    <t>AL 30 DE MARZO DE  2024 (En Balboas)</t>
  </si>
  <si>
    <t xml:space="preserve">           1.1.1 Ing. por Vtas. de Servicios</t>
  </si>
  <si>
    <t xml:space="preserve">           1.1.1.1 Lab. y C. Especializados.</t>
  </si>
  <si>
    <t xml:space="preserve">           1.1.1.2 Otros Serv. Autogestión.</t>
  </si>
  <si>
    <t xml:space="preserve">           2. 1  Gobierno Central</t>
  </si>
  <si>
    <t xml:space="preserve">           2.1.1  Ministerio de Educación.</t>
  </si>
  <si>
    <t xml:space="preserve">           3.1 Tasas por Servicios</t>
  </si>
  <si>
    <t xml:space="preserve">           3.2. Derechos</t>
  </si>
  <si>
    <t xml:space="preserve">           3.3. Otros  -Biblioteca</t>
  </si>
  <si>
    <t xml:space="preserve">           4.1. Otros Ing. Varios</t>
  </si>
  <si>
    <t xml:space="preserve">           2.1 Disponible Libre en Caja</t>
  </si>
  <si>
    <t xml:space="preserve">           1.1  Transferencias de Capital</t>
  </si>
  <si>
    <t xml:space="preserve">           1.1.1  Gobierno Central</t>
  </si>
  <si>
    <t xml:space="preserve">          1.1.1.1 Ministerio de Educación</t>
  </si>
  <si>
    <t xml:space="preserve">           2.1. Disponible  Libre en Bco.</t>
  </si>
  <si>
    <t xml:space="preserve">           2.1.1 Disponible Libre en Bco.</t>
  </si>
  <si>
    <t xml:space="preserve">           2.1.1.1 Disponible Libre en Bco.</t>
  </si>
  <si>
    <t xml:space="preserve">           2.1.1.1.1 Saldo en Caja</t>
  </si>
  <si>
    <t>% COMP.&amp; 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</si>
</sst>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* #,##0.00_);_(* \(#,##0.00\);_(* &quot;-&quot;??_);_(@_)"/>
    <numFmt numFmtId="165" formatCode="[$€]#,##0.00\ ;[$€]\(#,##0.00\);[$€]\-#\ ;@\ "/>
    <numFmt numFmtId="166" formatCode="#,##0\ ;\(#,##0\)"/>
    <numFmt numFmtId="167" formatCode="0.0"/>
    <numFmt numFmtId="168" formatCode="&quot; B/.&quot;#,##0.00\ ;&quot; B/.(&quot;#,##0.00\);&quot; B/.-&quot;#\ ;@\ "/>
    <numFmt numFmtId="169" formatCode="#,##0.0"/>
    <numFmt numFmtId="170" formatCode="0.00\ "/>
    <numFmt numFmtId="171" formatCode="#,###"/>
    <numFmt numFmtId="172" formatCode="dd/mmm"/>
    <numFmt numFmtId="173" formatCode="#,##0.0\ ;\(#,##0.0\)"/>
    <numFmt numFmtId="175" formatCode="#,##0.0_);[Red]\(#,##0.0\)"/>
    <numFmt numFmtId="176" formatCode="#,##0.00000000000000"/>
    <numFmt numFmtId="177" formatCode="#,##0.0000000000000"/>
    <numFmt numFmtId="178" formatCode="#,##0.000"/>
    <numFmt numFmtId="179" formatCode="_([$B/.-180A]\ * #,##0.00_);_([$B/.-180A]\ * \(#,##0.00\);_([$B/.-180A]\ * &quot;-&quot;??_);_(@_)"/>
    <numFmt numFmtId="180" formatCode="#,##0.00_ ;\-#,##0.00\ "/>
  </numFmts>
  <fonts count="66">
    <font>
      <sz val="10"/>
      <name val="Arial"/>
      <family val="2"/>
    </font>
    <font>
      <sz val="7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18"/>
      <name val="Franklin Gothic Book"/>
      <family val="2"/>
    </font>
    <font>
      <sz val="7"/>
      <name val="Arial"/>
      <family val="2"/>
    </font>
    <font>
      <sz val="10"/>
      <name val="Arial"/>
      <family val="2"/>
    </font>
    <font>
      <sz val="10"/>
      <name val="Franklin Gothic Book"/>
      <family val="2"/>
    </font>
    <font>
      <b/>
      <sz val="8"/>
      <name val="Franklin Gothic Book"/>
      <family val="2"/>
    </font>
    <font>
      <sz val="9"/>
      <color rgb="FF000099"/>
      <name val="Arial"/>
      <family val="2"/>
    </font>
    <font>
      <b/>
      <sz val="8"/>
      <color rgb="FF0000FF"/>
      <name val="Arial"/>
      <family val="2"/>
    </font>
    <font>
      <b/>
      <sz val="10"/>
      <color rgb="FF062948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b/>
      <i/>
      <sz val="10"/>
      <color rgb="FF002060"/>
      <name val="Arial"/>
      <family val="2"/>
    </font>
    <font>
      <b/>
      <sz val="8"/>
      <color rgb="FF002060"/>
      <name val="Arial"/>
      <family val="2"/>
    </font>
    <font>
      <sz val="9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3" tint="-0.49998474074526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Arial Black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.5"/>
      <color rgb="FF002060"/>
      <name val="Arial Black"/>
      <family val="2"/>
    </font>
    <font>
      <sz val="10.5"/>
      <color rgb="FF062948"/>
      <name val="Arial Black"/>
      <family val="2"/>
    </font>
    <font>
      <sz val="10.5"/>
      <name val="Arial Black"/>
      <family val="2"/>
    </font>
    <font>
      <sz val="10.5"/>
      <color theme="4" tint="-0.499984740745262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rgb="FF062948"/>
      <name val="Arial"/>
      <family val="2"/>
    </font>
    <font>
      <sz val="10.5"/>
      <color rgb="FF002060"/>
      <name val="Arial"/>
      <family val="2"/>
    </font>
    <font>
      <b/>
      <sz val="10.5"/>
      <color rgb="FF002060"/>
      <name val="Arial"/>
      <family val="2"/>
    </font>
    <font>
      <b/>
      <sz val="10"/>
      <color rgb="FFFF0000"/>
      <name val="Arial"/>
      <family val="2"/>
    </font>
    <font>
      <b/>
      <sz val="10"/>
      <name val="Arial Black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.5"/>
      <name val="Arial Black"/>
      <family val="2"/>
    </font>
    <font>
      <sz val="9"/>
      <name val="Arial Black"/>
      <family val="2"/>
    </font>
    <font>
      <b/>
      <sz val="11"/>
      <name val="Arial Unicode MS"/>
      <family val="2"/>
    </font>
    <font>
      <i/>
      <sz val="11"/>
      <name val="Arial"/>
      <family val="2"/>
    </font>
    <font>
      <b/>
      <sz val="9"/>
      <name val="Franklin Gothic Book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 Unicode MS"/>
      <family val="2"/>
    </font>
    <font>
      <i/>
      <sz val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</fills>
  <borders count="172">
    <border>
      <left/>
      <right/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/>
      <top style="double">
        <color indexed="1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 style="thin">
        <color theme="3" tint="-0.499984740745262"/>
      </right>
      <top/>
      <bottom/>
      <diagonal/>
    </border>
    <border>
      <left style="thin">
        <color rgb="FF000066"/>
      </left>
      <right style="thin">
        <color rgb="FF000066"/>
      </right>
      <top/>
      <bottom/>
      <diagonal/>
    </border>
    <border>
      <left style="thin">
        <color rgb="FF000066"/>
      </left>
      <right/>
      <top/>
      <bottom/>
      <diagonal/>
    </border>
    <border>
      <left style="thin">
        <color rgb="FF000066"/>
      </left>
      <right style="thin">
        <color rgb="FF000066"/>
      </right>
      <top/>
      <bottom style="medium">
        <color rgb="FF000066"/>
      </bottom>
      <diagonal/>
    </border>
    <border>
      <left style="thin">
        <color rgb="FF000066"/>
      </left>
      <right/>
      <top/>
      <bottom style="medium">
        <color rgb="FF000066"/>
      </bottom>
      <diagonal/>
    </border>
    <border>
      <left style="thin">
        <color rgb="FF000066"/>
      </left>
      <right/>
      <top style="medium">
        <color theme="3" tint="-0.499984740745262"/>
      </top>
      <bottom style="thin">
        <color theme="3" tint="-0.499984740745262"/>
      </bottom>
      <diagonal/>
    </border>
    <border>
      <left style="thin">
        <color rgb="FF000066"/>
      </left>
      <right style="thin">
        <color rgb="FF000066"/>
      </right>
      <top/>
      <bottom style="medium">
        <color theme="3" tint="-0.499984740745262"/>
      </bottom>
      <diagonal/>
    </border>
    <border>
      <left style="thin">
        <color rgb="FF000066"/>
      </left>
      <right/>
      <top style="thin">
        <color theme="3" tint="-0.499984740745262"/>
      </top>
      <bottom style="medium">
        <color theme="3" tint="-0.499984740745262"/>
      </bottom>
      <diagonal/>
    </border>
    <border>
      <left/>
      <right style="thin">
        <color rgb="FF000066"/>
      </right>
      <top/>
      <bottom/>
      <diagonal/>
    </border>
    <border>
      <left style="thin">
        <color rgb="FF000066"/>
      </left>
      <right/>
      <top style="medium">
        <color theme="3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3" tint="-0.499984740745262"/>
      </right>
      <top style="medium">
        <color theme="3" tint="-0.499984740745262"/>
      </top>
      <bottom/>
      <diagonal/>
    </border>
    <border>
      <left/>
      <right/>
      <top/>
      <bottom style="medium">
        <color theme="3" tint="-0.499984740745262"/>
      </bottom>
      <diagonal/>
    </border>
    <border>
      <left/>
      <right style="thin">
        <color theme="3" tint="-0.499984740745262"/>
      </right>
      <top/>
      <bottom style="thick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ck">
        <color theme="3" tint="-0.499984740745262"/>
      </bottom>
      <diagonal/>
    </border>
    <border>
      <left style="thin">
        <color theme="3" tint="-0.499984740745262"/>
      </left>
      <right/>
      <top/>
      <bottom style="thick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-0.499984740745262"/>
      </right>
      <top/>
      <bottom style="thick">
        <color theme="3" tint="-0.499984740745262"/>
      </bottom>
      <diagonal/>
    </border>
    <border>
      <left style="thin">
        <color rgb="FF002060"/>
      </left>
      <right/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3" tint="-0.499984740745262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/>
      <bottom style="thin">
        <color auto="1"/>
      </bottom>
      <diagonal/>
    </border>
    <border>
      <left/>
      <right style="thin">
        <color rgb="FF002060"/>
      </right>
      <top style="thin">
        <color auto="1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18"/>
      </bottom>
      <diagonal/>
    </border>
    <border>
      <left/>
      <right style="thin">
        <color rgb="FF00206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002060"/>
      </left>
      <right style="thin">
        <color rgb="FF00206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002060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auto="1"/>
      </top>
      <bottom style="thin">
        <color theme="3" tint="-0.499984740745262"/>
      </bottom>
      <diagonal/>
    </border>
    <border>
      <left style="thin">
        <color rgb="FF002060"/>
      </left>
      <right style="thin">
        <color rgb="FF002060"/>
      </right>
      <top/>
      <bottom style="thin">
        <color auto="1"/>
      </bottom>
      <diagonal/>
    </border>
    <border>
      <left style="thin">
        <color rgb="FF00206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3" tint="-0.499984740745262"/>
      </bottom>
      <diagonal/>
    </border>
    <border>
      <left/>
      <right style="thin">
        <color indexed="64"/>
      </right>
      <top style="thin">
        <color auto="1"/>
      </top>
      <bottom style="thin">
        <color theme="3" tint="-0.499984740745262"/>
      </bottom>
      <diagonal/>
    </border>
    <border>
      <left/>
      <right style="thin">
        <color indexed="64"/>
      </right>
      <top style="thin">
        <color theme="3" tint="-0.499984740745262"/>
      </top>
      <bottom style="thin">
        <color rgb="FF002060"/>
      </bottom>
      <diagonal/>
    </border>
    <border>
      <left/>
      <right/>
      <top style="thin">
        <color theme="3" tint="-0.499984740745262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3" tint="-0.499984740745262"/>
      </top>
      <bottom style="thin">
        <color rgb="FF002060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rgb="FF002060"/>
      </bottom>
      <diagonal/>
    </border>
    <border>
      <left/>
      <right style="thin">
        <color rgb="FF002060"/>
      </right>
      <top style="thin">
        <color theme="3" tint="-0.499984740745262"/>
      </top>
      <bottom style="thin">
        <color rgb="FF002060"/>
      </bottom>
      <diagonal/>
    </border>
    <border>
      <left/>
      <right style="thin">
        <color rgb="FF000066"/>
      </right>
      <top style="medium">
        <color theme="3" tint="-0.499984740745262"/>
      </top>
      <bottom/>
      <diagonal/>
    </border>
    <border>
      <left style="thin">
        <color rgb="FF000066"/>
      </left>
      <right style="thin">
        <color rgb="FF000066"/>
      </right>
      <top style="medium">
        <color theme="3" tint="-0.499984740745262"/>
      </top>
      <bottom/>
      <diagonal/>
    </border>
    <border>
      <left style="thin">
        <color rgb="FF000066"/>
      </left>
      <right style="thin">
        <color rgb="FF000066"/>
      </right>
      <top style="medium">
        <color theme="3" tint="-0.499984740745262"/>
      </top>
      <bottom style="thin">
        <color theme="3" tint="-0.499984740745262"/>
      </bottom>
      <diagonal/>
    </border>
    <border>
      <left/>
      <right style="thin">
        <color rgb="FF000066"/>
      </right>
      <top/>
      <bottom style="medium">
        <color theme="3" tint="-0.499984740745262"/>
      </bottom>
      <diagonal/>
    </border>
    <border>
      <left/>
      <right style="thin">
        <color rgb="FF000066"/>
      </right>
      <top/>
      <bottom style="medium">
        <color rgb="FF000066"/>
      </bottom>
      <diagonal/>
    </border>
    <border>
      <left/>
      <right style="thin">
        <color rgb="FF002060"/>
      </right>
      <top style="thin">
        <color rgb="FF002060"/>
      </top>
      <bottom style="thin">
        <color indexed="62"/>
      </bottom>
      <diagonal/>
    </border>
    <border>
      <left/>
      <right style="thin">
        <color rgb="FF002060"/>
      </right>
      <top style="thin">
        <color indexed="62"/>
      </top>
      <bottom style="thin">
        <color indexed="62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theme="3" tint="-0.499984740745262"/>
      </top>
      <bottom/>
      <diagonal/>
    </border>
    <border>
      <left/>
      <right style="thin">
        <color rgb="FF00206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18"/>
      </bottom>
      <diagonal/>
    </border>
    <border>
      <left/>
      <right style="thin">
        <color theme="3" tint="-0.499984740745262"/>
      </right>
      <top/>
      <bottom style="medium">
        <color rgb="FF002060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rgb="FF002060"/>
      </bottom>
      <diagonal/>
    </border>
    <border>
      <left style="thin">
        <color theme="3" tint="-0.499984740745262"/>
      </left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/>
      <top style="thin">
        <color auto="1"/>
      </top>
      <bottom style="thin">
        <color auto="1"/>
      </bottom>
      <diagonal/>
    </border>
    <border>
      <left/>
      <right style="thin">
        <color rgb="FF002060"/>
      </right>
      <top style="thin">
        <color theme="3" tint="-0.499984740745262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theme="3" tint="-0.499984740745262"/>
      </top>
      <bottom style="thin">
        <color auto="1"/>
      </bottom>
      <diagonal/>
    </border>
    <border>
      <left style="thin">
        <color rgb="FF002060"/>
      </left>
      <right/>
      <top style="thin">
        <color theme="3" tint="-0.499984740745262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3" tint="-0.499984740745262"/>
      </top>
      <bottom/>
      <diagonal/>
    </border>
    <border>
      <left/>
      <right style="thin">
        <color indexed="64"/>
      </right>
      <top/>
      <bottom style="thin">
        <color rgb="FF002060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theme="3" tint="-0.499984740745262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/>
      <bottom style="thin">
        <color auto="1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0066"/>
      </left>
      <right/>
      <top style="medium">
        <color theme="3" tint="-0.499984740745262"/>
      </top>
      <bottom style="thin">
        <color indexed="64"/>
      </bottom>
      <diagonal/>
    </border>
    <border>
      <left/>
      <right/>
      <top style="medium">
        <color theme="3" tint="-0.499984740745262"/>
      </top>
      <bottom style="thin">
        <color indexed="64"/>
      </bottom>
      <diagonal/>
    </border>
    <border>
      <left/>
      <right style="thin">
        <color rgb="FF000066"/>
      </right>
      <top style="medium">
        <color theme="3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206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theme="3" tint="-0.499984740745262"/>
      </bottom>
      <diagonal/>
    </border>
    <border>
      <left/>
      <right/>
      <top style="thin">
        <color auto="1"/>
      </top>
      <bottom style="thin">
        <color theme="3" tint="-0.499984740745262"/>
      </bottom>
      <diagonal/>
    </border>
    <border>
      <left/>
      <right style="thin">
        <color rgb="FF002060"/>
      </right>
      <top style="thin">
        <color auto="1"/>
      </top>
      <bottom style="thin">
        <color theme="3" tint="-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2"/>
      </bottom>
      <diagonal/>
    </border>
    <border>
      <left/>
      <right style="thin">
        <color auto="1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indexed="62"/>
      </top>
      <bottom style="thin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2"/>
      </top>
      <bottom/>
      <diagonal/>
    </border>
    <border>
      <left/>
      <right style="thin">
        <color auto="1"/>
      </right>
      <top style="thin">
        <color rgb="FF00006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66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ck">
        <color theme="3" tint="-0.499984740745262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rgb="FF002060"/>
      </left>
      <right/>
      <top style="thin">
        <color auto="1"/>
      </top>
      <bottom/>
      <diagonal/>
    </border>
    <border>
      <left/>
      <right style="thin">
        <color rgb="FF002060"/>
      </right>
      <top style="thin">
        <color auto="1"/>
      </top>
      <bottom/>
      <diagonal/>
    </border>
    <border>
      <left style="thin">
        <color auto="1"/>
      </left>
      <right style="thin">
        <color rgb="FF002060"/>
      </right>
      <top/>
      <bottom/>
      <diagonal/>
    </border>
    <border>
      <left style="thin">
        <color auto="1"/>
      </left>
      <right style="thin">
        <color rgb="FF002060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auto="1"/>
      </right>
      <top/>
      <bottom/>
      <diagonal/>
    </border>
    <border>
      <left style="thin">
        <color auto="1"/>
      </left>
      <right style="thin">
        <color rgb="FF00206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rgb="FF002060"/>
      </left>
      <right style="thin">
        <color auto="1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auto="1"/>
      </left>
      <right style="thin">
        <color rgb="FF002060"/>
      </right>
      <top style="thin">
        <color theme="3" tint="-0.499984740745262"/>
      </top>
      <bottom style="thin">
        <color auto="1"/>
      </bottom>
      <diagonal/>
    </border>
    <border>
      <left style="thin">
        <color rgb="FF002060"/>
      </left>
      <right style="thin">
        <color auto="1"/>
      </right>
      <top style="thin">
        <color theme="3" tint="-0.49998474074526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002060"/>
      </right>
      <top style="thin">
        <color auto="1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 style="medium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2060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-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auto="1"/>
      </left>
      <right style="thin">
        <color auto="1"/>
      </right>
      <top style="thin">
        <color theme="3" tint="-0.499984740745262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auto="1"/>
      </top>
      <bottom style="thin">
        <color auto="1"/>
      </bottom>
      <diagonal/>
    </border>
    <border>
      <left/>
      <right style="thin">
        <color rgb="FF000066"/>
      </right>
      <top style="thin">
        <color indexed="64"/>
      </top>
      <bottom style="thin">
        <color auto="1"/>
      </bottom>
      <diagonal/>
    </border>
    <border>
      <left style="thin">
        <color theme="3" tint="-0.499984740745262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3" tint="-0.499984740745262"/>
      </left>
      <right/>
      <top style="medium">
        <color theme="3" tint="-0.499984740745262"/>
      </top>
      <bottom style="thin">
        <color theme="3" tint="-0.499984740745262"/>
      </bottom>
      <diagonal/>
    </border>
    <border>
      <left/>
      <right/>
      <top style="medium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theme="3" tint="-0.499984740745262"/>
      </right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</borders>
  <cellStyleXfs count="10">
    <xf numFmtId="0" fontId="0" fillId="0" borderId="0"/>
    <xf numFmtId="165" fontId="13" fillId="0" borderId="0" applyFill="0" applyBorder="0" applyAlignment="0" applyProtection="0"/>
    <xf numFmtId="168" fontId="13" fillId="0" borderId="0" applyFill="0" applyBorder="0" applyAlignment="0" applyProtection="0"/>
    <xf numFmtId="0" fontId="13" fillId="0" borderId="0"/>
    <xf numFmtId="0" fontId="61" fillId="0" borderId="0"/>
    <xf numFmtId="0" fontId="61" fillId="0" borderId="0"/>
    <xf numFmtId="0" fontId="61" fillId="0" borderId="0"/>
    <xf numFmtId="0" fontId="13" fillId="0" borderId="0">
      <alignment wrapText="1"/>
    </xf>
    <xf numFmtId="0" fontId="61" fillId="0" borderId="0"/>
    <xf numFmtId="164" fontId="13" fillId="0" borderId="0" applyFont="0" applyFill="0" applyBorder="0" applyAlignment="0" applyProtection="0"/>
  </cellStyleXfs>
  <cellXfs count="663">
    <xf numFmtId="0" fontId="0" fillId="0" borderId="0" xfId="0"/>
    <xf numFmtId="3" fontId="0" fillId="0" borderId="0" xfId="0" applyNumberFormat="1"/>
    <xf numFmtId="0" fontId="1" fillId="0" borderId="0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0" fillId="0" borderId="0" xfId="0" applyFont="1" applyBorder="1"/>
    <xf numFmtId="0" fontId="4" fillId="0" borderId="0" xfId="0" applyFont="1"/>
    <xf numFmtId="0" fontId="9" fillId="0" borderId="0" xfId="0" applyFont="1"/>
    <xf numFmtId="3" fontId="0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Protection="1"/>
    <xf numFmtId="170" fontId="7" fillId="0" borderId="0" xfId="0" applyNumberFormat="1" applyFont="1" applyBorder="1" applyAlignment="1" applyProtection="1">
      <alignment horizontal="left"/>
    </xf>
    <xf numFmtId="0" fontId="12" fillId="0" borderId="0" xfId="0" applyFont="1"/>
    <xf numFmtId="49" fontId="7" fillId="0" borderId="0" xfId="0" applyNumberFormat="1" applyFont="1" applyBorder="1" applyAlignment="1" applyProtection="1">
      <alignment horizontal="left"/>
    </xf>
    <xf numFmtId="3" fontId="8" fillId="0" borderId="2" xfId="0" applyNumberFormat="1" applyFont="1" applyFill="1" applyBorder="1" applyProtection="1"/>
    <xf numFmtId="0" fontId="1" fillId="0" borderId="0" xfId="0" applyFont="1"/>
    <xf numFmtId="4" fontId="10" fillId="0" borderId="0" xfId="0" applyNumberFormat="1" applyFont="1" applyFill="1" applyBorder="1" applyProtection="1"/>
    <xf numFmtId="4" fontId="10" fillId="0" borderId="3" xfId="0" applyNumberFormat="1" applyFont="1" applyFill="1" applyBorder="1" applyProtection="1"/>
    <xf numFmtId="0" fontId="0" fillId="3" borderId="0" xfId="0" applyFill="1"/>
    <xf numFmtId="0" fontId="14" fillId="0" borderId="0" xfId="0" applyFont="1"/>
    <xf numFmtId="3" fontId="11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" fontId="0" fillId="0" borderId="0" xfId="0" applyNumberFormat="1"/>
    <xf numFmtId="0" fontId="19" fillId="0" borderId="0" xfId="0" applyFont="1"/>
    <xf numFmtId="0" fontId="19" fillId="0" borderId="0" xfId="0" applyFont="1" applyBorder="1"/>
    <xf numFmtId="49" fontId="22" fillId="0" borderId="0" xfId="0" applyNumberFormat="1" applyFont="1" applyBorder="1"/>
    <xf numFmtId="3" fontId="23" fillId="0" borderId="0" xfId="0" applyNumberFormat="1" applyFont="1" applyBorder="1"/>
    <xf numFmtId="37" fontId="23" fillId="0" borderId="0" xfId="0" applyNumberFormat="1" applyFont="1" applyBorder="1" applyAlignment="1">
      <alignment horizontal="right"/>
    </xf>
    <xf numFmtId="0" fontId="21" fillId="0" borderId="0" xfId="0" applyFont="1" applyBorder="1"/>
    <xf numFmtId="0" fontId="24" fillId="0" borderId="0" xfId="0" applyFont="1"/>
    <xf numFmtId="0" fontId="20" fillId="0" borderId="0" xfId="0" applyFont="1"/>
    <xf numFmtId="0" fontId="20" fillId="0" borderId="0" xfId="0" applyFont="1" applyBorder="1"/>
    <xf numFmtId="3" fontId="24" fillId="0" borderId="0" xfId="0" applyNumberFormat="1" applyFont="1" applyBorder="1"/>
    <xf numFmtId="0" fontId="19" fillId="0" borderId="0" xfId="0" applyFont="1" applyAlignment="1">
      <alignment horizontal="center"/>
    </xf>
    <xf numFmtId="3" fontId="19" fillId="0" borderId="0" xfId="0" applyNumberFormat="1" applyFont="1" applyBorder="1"/>
    <xf numFmtId="0" fontId="0" fillId="0" borderId="0" xfId="0" applyFont="1"/>
    <xf numFmtId="3" fontId="7" fillId="0" borderId="0" xfId="0" applyNumberFormat="1" applyFont="1" applyFill="1" applyBorder="1"/>
    <xf numFmtId="0" fontId="18" fillId="0" borderId="0" xfId="0" applyFont="1" applyBorder="1"/>
    <xf numFmtId="3" fontId="29" fillId="0" borderId="0" xfId="0" applyNumberFormat="1" applyFont="1" applyBorder="1" applyAlignment="1">
      <alignment horizontal="left"/>
    </xf>
    <xf numFmtId="0" fontId="9" fillId="0" borderId="0" xfId="0" applyFont="1" applyBorder="1"/>
    <xf numFmtId="4" fontId="0" fillId="0" borderId="0" xfId="0" applyNumberFormat="1" applyBorder="1"/>
    <xf numFmtId="0" fontId="27" fillId="0" borderId="0" xfId="0" applyFont="1" applyBorder="1"/>
    <xf numFmtId="4" fontId="27" fillId="0" borderId="0" xfId="0" applyNumberFormat="1" applyFont="1" applyBorder="1"/>
    <xf numFmtId="4" fontId="27" fillId="0" borderId="0" xfId="0" applyNumberFormat="1" applyFont="1" applyFill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17" fillId="5" borderId="0" xfId="0" applyFont="1" applyFill="1" applyBorder="1" applyAlignment="1">
      <alignment horizontal="center"/>
    </xf>
    <xf numFmtId="3" fontId="16" fillId="0" borderId="0" xfId="0" applyNumberFormat="1" applyFont="1" applyFill="1" applyBorder="1"/>
    <xf numFmtId="0" fontId="32" fillId="0" borderId="0" xfId="0" applyFont="1"/>
    <xf numFmtId="0" fontId="33" fillId="0" borderId="0" xfId="0" applyFont="1" applyAlignment="1">
      <alignment vertical="center"/>
    </xf>
    <xf numFmtId="4" fontId="33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4" fontId="34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4" fontId="36" fillId="0" borderId="0" xfId="0" applyNumberFormat="1" applyFont="1" applyAlignment="1">
      <alignment vertical="center"/>
    </xf>
    <xf numFmtId="170" fontId="1" fillId="0" borderId="0" xfId="0" applyNumberFormat="1" applyFont="1" applyBorder="1" applyAlignment="1" applyProtection="1">
      <alignment horizontal="left"/>
    </xf>
    <xf numFmtId="4" fontId="0" fillId="0" borderId="0" xfId="0" applyNumberFormat="1"/>
    <xf numFmtId="3" fontId="5" fillId="0" borderId="0" xfId="0" applyNumberFormat="1" applyFont="1"/>
    <xf numFmtId="167" fontId="0" fillId="0" borderId="0" xfId="0" applyNumberFormat="1"/>
    <xf numFmtId="176" fontId="0" fillId="0" borderId="0" xfId="0" applyNumberFormat="1"/>
    <xf numFmtId="177" fontId="0" fillId="0" borderId="0" xfId="0" applyNumberFormat="1"/>
    <xf numFmtId="0" fontId="39" fillId="0" borderId="0" xfId="0" applyFont="1"/>
    <xf numFmtId="0" fontId="40" fillId="0" borderId="0" xfId="0" applyFont="1"/>
    <xf numFmtId="3" fontId="30" fillId="0" borderId="0" xfId="0" applyNumberFormat="1" applyFont="1" applyBorder="1"/>
    <xf numFmtId="3" fontId="41" fillId="0" borderId="0" xfId="0" applyNumberFormat="1" applyFont="1" applyFill="1" applyBorder="1" applyProtection="1"/>
    <xf numFmtId="3" fontId="41" fillId="0" borderId="0" xfId="0" applyNumberFormat="1" applyFont="1" applyBorder="1"/>
    <xf numFmtId="3" fontId="44" fillId="0" borderId="0" xfId="0" applyNumberFormat="1" applyFont="1" applyBorder="1"/>
    <xf numFmtId="170" fontId="7" fillId="0" borderId="0" xfId="0" applyNumberFormat="1" applyFont="1" applyBorder="1" applyAlignment="1" applyProtection="1">
      <alignment horizontal="left"/>
    </xf>
    <xf numFmtId="3" fontId="38" fillId="0" borderId="0" xfId="0" applyNumberFormat="1" applyFont="1" applyBorder="1"/>
    <xf numFmtId="3" fontId="45" fillId="0" borderId="0" xfId="0" applyNumberFormat="1" applyFont="1" applyBorder="1"/>
    <xf numFmtId="3" fontId="43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41" fillId="0" borderId="0" xfId="0" applyFont="1" applyBorder="1"/>
    <xf numFmtId="0" fontId="47" fillId="0" borderId="39" xfId="0" applyFont="1" applyBorder="1" applyAlignment="1">
      <alignment horizontal="left"/>
    </xf>
    <xf numFmtId="37" fontId="37" fillId="0" borderId="17" xfId="0" applyNumberFormat="1" applyFont="1" applyBorder="1"/>
    <xf numFmtId="167" fontId="37" fillId="0" borderId="18" xfId="0" applyNumberFormat="1" applyFont="1" applyBorder="1"/>
    <xf numFmtId="0" fontId="37" fillId="0" borderId="63" xfId="0" applyFont="1" applyBorder="1"/>
    <xf numFmtId="0" fontId="37" fillId="0" borderId="17" xfId="0" applyFont="1" applyBorder="1" applyAlignment="1">
      <alignment horizontal="center"/>
    </xf>
    <xf numFmtId="3" fontId="37" fillId="0" borderId="17" xfId="0" applyNumberFormat="1" applyFont="1" applyBorder="1"/>
    <xf numFmtId="0" fontId="5" fillId="0" borderId="24" xfId="0" applyFont="1" applyBorder="1"/>
    <xf numFmtId="0" fontId="47" fillId="0" borderId="68" xfId="0" applyFont="1" applyBorder="1" applyAlignment="1">
      <alignment horizontal="left"/>
    </xf>
    <xf numFmtId="3" fontId="46" fillId="0" borderId="17" xfId="0" applyNumberFormat="1" applyFont="1" applyBorder="1"/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0" fillId="0" borderId="0" xfId="0" applyFill="1" applyBorder="1"/>
    <xf numFmtId="0" fontId="31" fillId="0" borderId="0" xfId="0" applyFont="1"/>
    <xf numFmtId="0" fontId="48" fillId="0" borderId="0" xfId="0" applyFont="1"/>
    <xf numFmtId="0" fontId="32" fillId="0" borderId="0" xfId="0" applyFont="1" applyBorder="1"/>
    <xf numFmtId="3" fontId="2" fillId="0" borderId="6" xfId="0" applyNumberFormat="1" applyFont="1" applyBorder="1"/>
    <xf numFmtId="0" fontId="41" fillId="0" borderId="10" xfId="0" applyFont="1" applyBorder="1"/>
    <xf numFmtId="3" fontId="3" fillId="0" borderId="6" xfId="0" applyNumberFormat="1" applyFont="1" applyBorder="1"/>
    <xf numFmtId="3" fontId="0" fillId="0" borderId="12" xfId="0" applyNumberFormat="1" applyFont="1" applyFill="1" applyBorder="1" applyProtection="1"/>
    <xf numFmtId="3" fontId="44" fillId="0" borderId="12" xfId="0" applyNumberFormat="1" applyFont="1" applyBorder="1" applyAlignment="1">
      <alignment horizontal="right"/>
    </xf>
    <xf numFmtId="169" fontId="3" fillId="0" borderId="8" xfId="0" applyNumberFormat="1" applyFont="1" applyBorder="1" applyAlignment="1">
      <alignment horizontal="center"/>
    </xf>
    <xf numFmtId="0" fontId="42" fillId="0" borderId="0" xfId="0" applyFont="1" applyBorder="1"/>
    <xf numFmtId="0" fontId="9" fillId="0" borderId="39" xfId="0" applyFont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3" fontId="0" fillId="0" borderId="39" xfId="0" applyNumberFormat="1" applyFont="1" applyBorder="1"/>
    <xf numFmtId="0" fontId="0" fillId="0" borderId="13" xfId="0" applyFont="1" applyBorder="1"/>
    <xf numFmtId="0" fontId="43" fillId="0" borderId="39" xfId="0" applyFont="1" applyBorder="1"/>
    <xf numFmtId="3" fontId="43" fillId="2" borderId="12" xfId="0" applyNumberFormat="1" applyFont="1" applyFill="1" applyBorder="1"/>
    <xf numFmtId="166" fontId="43" fillId="2" borderId="12" xfId="0" applyNumberFormat="1" applyFont="1" applyFill="1" applyBorder="1"/>
    <xf numFmtId="167" fontId="43" fillId="0" borderId="13" xfId="0" applyNumberFormat="1" applyFont="1" applyBorder="1" applyAlignment="1">
      <alignment horizontal="center"/>
    </xf>
    <xf numFmtId="3" fontId="43" fillId="0" borderId="12" xfId="0" applyNumberFormat="1" applyFont="1" applyBorder="1"/>
    <xf numFmtId="166" fontId="43" fillId="0" borderId="12" xfId="0" applyNumberFormat="1" applyFont="1" applyBorder="1"/>
    <xf numFmtId="0" fontId="43" fillId="0" borderId="13" xfId="0" applyFont="1" applyBorder="1" applyAlignment="1">
      <alignment horizontal="center"/>
    </xf>
    <xf numFmtId="0" fontId="43" fillId="0" borderId="39" xfId="0" applyFont="1" applyBorder="1" applyAlignment="1">
      <alignment horizontal="left"/>
    </xf>
    <xf numFmtId="0" fontId="44" fillId="0" borderId="39" xfId="0" applyFont="1" applyBorder="1" applyAlignment="1">
      <alignment horizontal="left"/>
    </xf>
    <xf numFmtId="0" fontId="44" fillId="0" borderId="12" xfId="0" applyFont="1" applyBorder="1"/>
    <xf numFmtId="3" fontId="44" fillId="0" borderId="12" xfId="0" applyNumberFormat="1" applyFont="1" applyBorder="1"/>
    <xf numFmtId="166" fontId="44" fillId="2" borderId="12" xfId="0" applyNumberFormat="1" applyFont="1" applyFill="1" applyBorder="1"/>
    <xf numFmtId="167" fontId="44" fillId="0" borderId="13" xfId="0" applyNumberFormat="1" applyFont="1" applyBorder="1" applyAlignment="1">
      <alignment horizontal="center"/>
    </xf>
    <xf numFmtId="0" fontId="44" fillId="0" borderId="39" xfId="0" applyFont="1" applyBorder="1"/>
    <xf numFmtId="168" fontId="43" fillId="0" borderId="39" xfId="2" applyFont="1" applyFill="1" applyBorder="1" applyAlignment="1" applyProtection="1"/>
    <xf numFmtId="3" fontId="43" fillId="0" borderId="12" xfId="0" applyNumberFormat="1" applyFont="1" applyBorder="1" applyAlignment="1">
      <alignment horizontal="right"/>
    </xf>
    <xf numFmtId="3" fontId="44" fillId="0" borderId="12" xfId="0" applyNumberFormat="1" applyFont="1" applyBorder="1" applyAlignment="1"/>
    <xf numFmtId="3" fontId="43" fillId="0" borderId="12" xfId="0" applyNumberFormat="1" applyFont="1" applyBorder="1" applyAlignment="1"/>
    <xf numFmtId="3" fontId="44" fillId="0" borderId="50" xfId="0" applyNumberFormat="1" applyFont="1" applyBorder="1"/>
    <xf numFmtId="167" fontId="44" fillId="0" borderId="51" xfId="0" applyNumberFormat="1" applyFont="1" applyBorder="1" applyAlignment="1">
      <alignment horizontal="center"/>
    </xf>
    <xf numFmtId="37" fontId="44" fillId="0" borderId="12" xfId="0" applyNumberFormat="1" applyFont="1" applyBorder="1"/>
    <xf numFmtId="0" fontId="44" fillId="0" borderId="40" xfId="0" applyFont="1" applyBorder="1"/>
    <xf numFmtId="0" fontId="44" fillId="0" borderId="88" xfId="0" applyFont="1" applyBorder="1"/>
    <xf numFmtId="0" fontId="44" fillId="0" borderId="50" xfId="0" applyFont="1" applyBorder="1"/>
    <xf numFmtId="37" fontId="44" fillId="0" borderId="50" xfId="0" applyNumberFormat="1" applyFont="1" applyBorder="1"/>
    <xf numFmtId="0" fontId="44" fillId="0" borderId="51" xfId="0" applyFont="1" applyBorder="1"/>
    <xf numFmtId="0" fontId="44" fillId="0" borderId="37" xfId="0" applyFont="1" applyBorder="1"/>
    <xf numFmtId="0" fontId="44" fillId="0" borderId="0" xfId="0" applyFont="1" applyBorder="1"/>
    <xf numFmtId="3" fontId="44" fillId="0" borderId="37" xfId="0" applyNumberFormat="1" applyFont="1" applyBorder="1"/>
    <xf numFmtId="37" fontId="44" fillId="0" borderId="37" xfId="0" applyNumberFormat="1" applyFont="1" applyBorder="1"/>
    <xf numFmtId="0" fontId="30" fillId="0" borderId="0" xfId="0" applyFont="1" applyBorder="1"/>
    <xf numFmtId="3" fontId="0" fillId="0" borderId="0" xfId="0" applyNumberFormat="1" applyFont="1" applyBorder="1"/>
    <xf numFmtId="37" fontId="0" fillId="0" borderId="0" xfId="0" applyNumberFormat="1" applyFont="1" applyBorder="1"/>
    <xf numFmtId="0" fontId="26" fillId="0" borderId="0" xfId="0" applyFont="1" applyBorder="1"/>
    <xf numFmtId="0" fontId="51" fillId="0" borderId="0" xfId="0" applyFont="1" applyBorder="1"/>
    <xf numFmtId="0" fontId="50" fillId="0" borderId="0" xfId="0" applyFont="1" applyBorder="1"/>
    <xf numFmtId="0" fontId="0" fillId="0" borderId="27" xfId="0" applyFont="1" applyBorder="1"/>
    <xf numFmtId="0" fontId="41" fillId="0" borderId="22" xfId="0" applyFont="1" applyBorder="1" applyAlignment="1">
      <alignment horizontal="center"/>
    </xf>
    <xf numFmtId="0" fontId="41" fillId="0" borderId="15" xfId="0" applyFont="1" applyBorder="1" applyAlignment="1"/>
    <xf numFmtId="0" fontId="41" fillId="0" borderId="15" xfId="0" applyFont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0" fillId="0" borderId="23" xfId="0" applyFont="1" applyBorder="1"/>
    <xf numFmtId="0" fontId="43" fillId="0" borderId="22" xfId="0" applyFont="1" applyBorder="1" applyAlignment="1">
      <alignment horizontal="center"/>
    </xf>
    <xf numFmtId="0" fontId="43" fillId="0" borderId="15" xfId="0" applyFont="1" applyBorder="1"/>
    <xf numFmtId="3" fontId="43" fillId="0" borderId="15" xfId="0" applyNumberFormat="1" applyFont="1" applyBorder="1"/>
    <xf numFmtId="166" fontId="43" fillId="0" borderId="15" xfId="0" applyNumberFormat="1" applyFont="1" applyBorder="1"/>
    <xf numFmtId="167" fontId="43" fillId="0" borderId="16" xfId="0" applyNumberFormat="1" applyFont="1" applyBorder="1"/>
    <xf numFmtId="0" fontId="39" fillId="0" borderId="22" xfId="0" applyFont="1" applyBorder="1" applyAlignment="1">
      <alignment horizontal="left"/>
    </xf>
    <xf numFmtId="0" fontId="39" fillId="0" borderId="15" xfId="0" applyFont="1" applyBorder="1"/>
    <xf numFmtId="3" fontId="39" fillId="0" borderId="15" xfId="0" applyNumberFormat="1" applyFont="1" applyBorder="1"/>
    <xf numFmtId="166" fontId="39" fillId="0" borderId="15" xfId="0" applyNumberFormat="1" applyFont="1" applyBorder="1"/>
    <xf numFmtId="167" fontId="39" fillId="0" borderId="16" xfId="0" applyNumberFormat="1" applyFont="1" applyBorder="1"/>
    <xf numFmtId="0" fontId="44" fillId="0" borderId="22" xfId="0" applyFont="1" applyBorder="1" applyAlignment="1">
      <alignment horizontal="left"/>
    </xf>
    <xf numFmtId="0" fontId="44" fillId="0" borderId="15" xfId="0" applyFont="1" applyBorder="1" applyAlignment="1">
      <alignment horizontal="center"/>
    </xf>
    <xf numFmtId="3" fontId="44" fillId="0" borderId="15" xfId="0" applyNumberFormat="1" applyFont="1" applyBorder="1"/>
    <xf numFmtId="166" fontId="44" fillId="0" borderId="15" xfId="0" applyNumberFormat="1" applyFont="1" applyBorder="1" applyAlignment="1">
      <alignment horizontal="right"/>
    </xf>
    <xf numFmtId="167" fontId="44" fillId="0" borderId="16" xfId="0" applyNumberFormat="1" applyFont="1" applyBorder="1"/>
    <xf numFmtId="0" fontId="44" fillId="0" borderId="22" xfId="0" applyFont="1" applyBorder="1"/>
    <xf numFmtId="166" fontId="44" fillId="0" borderId="15" xfId="0" applyNumberFormat="1" applyFont="1" applyBorder="1" applyAlignment="1"/>
    <xf numFmtId="0" fontId="39" fillId="0" borderId="22" xfId="0" applyFont="1" applyBorder="1"/>
    <xf numFmtId="0" fontId="39" fillId="0" borderId="15" xfId="0" applyFont="1" applyBorder="1" applyAlignment="1">
      <alignment horizontal="center"/>
    </xf>
    <xf numFmtId="166" fontId="39" fillId="0" borderId="15" xfId="0" applyNumberFormat="1" applyFont="1" applyBorder="1" applyAlignment="1">
      <alignment horizontal="right"/>
    </xf>
    <xf numFmtId="0" fontId="43" fillId="0" borderId="15" xfId="0" applyFont="1" applyBorder="1" applyAlignment="1">
      <alignment horizontal="center"/>
    </xf>
    <xf numFmtId="166" fontId="43" fillId="0" borderId="15" xfId="0" applyNumberFormat="1" applyFont="1" applyBorder="1" applyAlignment="1">
      <alignment horizontal="right"/>
    </xf>
    <xf numFmtId="0" fontId="43" fillId="0" borderId="22" xfId="0" applyFont="1" applyBorder="1" applyAlignment="1">
      <alignment horizontal="center" vertical="center" wrapText="1"/>
    </xf>
    <xf numFmtId="3" fontId="39" fillId="4" borderId="15" xfId="0" applyNumberFormat="1" applyFont="1" applyFill="1" applyBorder="1"/>
    <xf numFmtId="37" fontId="39" fillId="0" borderId="15" xfId="0" applyNumberFormat="1" applyFont="1" applyBorder="1"/>
    <xf numFmtId="0" fontId="0" fillId="0" borderId="0" xfId="0" applyFont="1" applyAlignment="1">
      <alignment horizontal="center"/>
    </xf>
    <xf numFmtId="0" fontId="0" fillId="0" borderId="39" xfId="0" applyFont="1" applyBorder="1"/>
    <xf numFmtId="0" fontId="0" fillId="0" borderId="67" xfId="0" applyFont="1" applyBorder="1"/>
    <xf numFmtId="0" fontId="9" fillId="0" borderId="12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43" fillId="0" borderId="39" xfId="0" applyFont="1" applyFill="1" applyBorder="1"/>
    <xf numFmtId="3" fontId="43" fillId="4" borderId="12" xfId="0" applyNumberFormat="1" applyFont="1" applyFill="1" applyBorder="1"/>
    <xf numFmtId="3" fontId="43" fillId="0" borderId="12" xfId="0" applyNumberFormat="1" applyFont="1" applyFill="1" applyBorder="1"/>
    <xf numFmtId="169" fontId="43" fillId="4" borderId="13" xfId="0" applyNumberFormat="1" applyFont="1" applyFill="1" applyBorder="1"/>
    <xf numFmtId="169" fontId="43" fillId="0" borderId="13" xfId="0" applyNumberFormat="1" applyFont="1" applyFill="1" applyBorder="1"/>
    <xf numFmtId="0" fontId="43" fillId="4" borderId="39" xfId="0" applyFont="1" applyFill="1" applyBorder="1" applyAlignment="1">
      <alignment horizontal="left"/>
    </xf>
    <xf numFmtId="0" fontId="39" fillId="4" borderId="39" xfId="0" applyFont="1" applyFill="1" applyBorder="1" applyAlignment="1">
      <alignment horizontal="left"/>
    </xf>
    <xf numFmtId="3" fontId="39" fillId="4" borderId="12" xfId="0" applyNumberFormat="1" applyFont="1" applyFill="1" applyBorder="1"/>
    <xf numFmtId="169" fontId="39" fillId="4" borderId="13" xfId="0" applyNumberFormat="1" applyFont="1" applyFill="1" applyBorder="1"/>
    <xf numFmtId="0" fontId="44" fillId="4" borderId="39" xfId="0" applyFont="1" applyFill="1" applyBorder="1" applyAlignment="1"/>
    <xf numFmtId="3" fontId="44" fillId="4" borderId="12" xfId="0" applyNumberFormat="1" applyFont="1" applyFill="1" applyBorder="1"/>
    <xf numFmtId="169" fontId="44" fillId="4" borderId="13" xfId="0" applyNumberFormat="1" applyFont="1" applyFill="1" applyBorder="1"/>
    <xf numFmtId="0" fontId="44" fillId="4" borderId="39" xfId="0" applyFont="1" applyFill="1" applyBorder="1" applyAlignment="1">
      <alignment horizontal="left"/>
    </xf>
    <xf numFmtId="0" fontId="44" fillId="4" borderId="12" xfId="0" applyFont="1" applyFill="1" applyBorder="1" applyAlignment="1">
      <alignment horizontal="left"/>
    </xf>
    <xf numFmtId="0" fontId="43" fillId="4" borderId="12" xfId="0" applyFont="1" applyFill="1" applyBorder="1" applyAlignment="1">
      <alignment horizontal="left"/>
    </xf>
    <xf numFmtId="3" fontId="43" fillId="4" borderId="12" xfId="0" applyNumberFormat="1" applyFont="1" applyFill="1" applyBorder="1" applyAlignment="1">
      <alignment horizontal="right"/>
    </xf>
    <xf numFmtId="166" fontId="43" fillId="4" borderId="12" xfId="0" applyNumberFormat="1" applyFont="1" applyFill="1" applyBorder="1" applyAlignment="1">
      <alignment horizontal="right"/>
    </xf>
    <xf numFmtId="0" fontId="52" fillId="4" borderId="39" xfId="0" applyFont="1" applyFill="1" applyBorder="1" applyAlignment="1">
      <alignment horizontal="left"/>
    </xf>
    <xf numFmtId="0" fontId="52" fillId="4" borderId="12" xfId="0" applyFont="1" applyFill="1" applyBorder="1" applyAlignment="1">
      <alignment horizontal="left"/>
    </xf>
    <xf numFmtId="3" fontId="39" fillId="6" borderId="12" xfId="0" applyNumberFormat="1" applyFont="1" applyFill="1" applyBorder="1"/>
    <xf numFmtId="0" fontId="43" fillId="4" borderId="68" xfId="0" applyFont="1" applyFill="1" applyBorder="1" applyAlignment="1">
      <alignment horizontal="left"/>
    </xf>
    <xf numFmtId="0" fontId="43" fillId="4" borderId="42" xfId="0" applyFont="1" applyFill="1" applyBorder="1" applyAlignment="1">
      <alignment horizontal="left"/>
    </xf>
    <xf numFmtId="166" fontId="43" fillId="4" borderId="42" xfId="0" applyNumberFormat="1" applyFont="1" applyFill="1" applyBorder="1"/>
    <xf numFmtId="37" fontId="43" fillId="4" borderId="42" xfId="0" applyNumberFormat="1" applyFont="1" applyFill="1" applyBorder="1" applyAlignment="1">
      <alignment horizontal="right"/>
    </xf>
    <xf numFmtId="169" fontId="39" fillId="4" borderId="33" xfId="0" applyNumberFormat="1" applyFont="1" applyFill="1" applyBorder="1"/>
    <xf numFmtId="0" fontId="41" fillId="4" borderId="0" xfId="0" applyFont="1" applyFill="1"/>
    <xf numFmtId="0" fontId="9" fillId="4" borderId="0" xfId="0" applyFont="1" applyFill="1"/>
    <xf numFmtId="0" fontId="0" fillId="0" borderId="24" xfId="0" applyFont="1" applyBorder="1"/>
    <xf numFmtId="0" fontId="53" fillId="5" borderId="39" xfId="0" applyFont="1" applyFill="1" applyBorder="1" applyAlignment="1">
      <alignment horizontal="center" vertical="center" wrapText="1"/>
    </xf>
    <xf numFmtId="0" fontId="53" fillId="5" borderId="12" xfId="0" applyFont="1" applyFill="1" applyBorder="1" applyAlignment="1">
      <alignment horizontal="center" vertical="center" wrapText="1"/>
    </xf>
    <xf numFmtId="0" fontId="53" fillId="4" borderId="12" xfId="0" applyFont="1" applyFill="1" applyBorder="1" applyAlignment="1"/>
    <xf numFmtId="0" fontId="53" fillId="4" borderId="12" xfId="0" applyFont="1" applyFill="1" applyBorder="1" applyAlignment="1">
      <alignment horizontal="center"/>
    </xf>
    <xf numFmtId="0" fontId="53" fillId="4" borderId="1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2" xfId="0" applyFont="1" applyBorder="1"/>
    <xf numFmtId="0" fontId="39" fillId="0" borderId="13" xfId="0" applyFont="1" applyBorder="1" applyAlignment="1">
      <alignment horizontal="center"/>
    </xf>
    <xf numFmtId="0" fontId="43" fillId="0" borderId="12" xfId="0" applyFont="1" applyBorder="1"/>
    <xf numFmtId="169" fontId="43" fillId="0" borderId="12" xfId="0" applyNumberFormat="1" applyFont="1" applyBorder="1"/>
    <xf numFmtId="0" fontId="39" fillId="0" borderId="39" xfId="0" applyFont="1" applyBorder="1"/>
    <xf numFmtId="169" fontId="39" fillId="0" borderId="12" xfId="0" applyNumberFormat="1" applyFont="1" applyBorder="1"/>
    <xf numFmtId="167" fontId="39" fillId="0" borderId="13" xfId="0" applyNumberFormat="1" applyFont="1" applyBorder="1" applyAlignment="1">
      <alignment horizontal="center"/>
    </xf>
    <xf numFmtId="169" fontId="44" fillId="0" borderId="12" xfId="0" applyNumberFormat="1" applyFont="1" applyBorder="1"/>
    <xf numFmtId="0" fontId="44" fillId="0" borderId="12" xfId="0" applyFont="1" applyBorder="1" applyAlignment="1">
      <alignment horizontal="center"/>
    </xf>
    <xf numFmtId="169" fontId="43" fillId="0" borderId="12" xfId="0" applyNumberFormat="1" applyFont="1" applyFill="1" applyBorder="1"/>
    <xf numFmtId="169" fontId="44" fillId="0" borderId="12" xfId="0" applyNumberFormat="1" applyFont="1" applyFill="1" applyBorder="1" applyProtection="1"/>
    <xf numFmtId="169" fontId="44" fillId="0" borderId="12" xfId="0" applyNumberFormat="1" applyFont="1" applyFill="1" applyBorder="1"/>
    <xf numFmtId="0" fontId="44" fillId="0" borderId="42" xfId="0" applyFont="1" applyBorder="1" applyAlignment="1">
      <alignment horizontal="center"/>
    </xf>
    <xf numFmtId="175" fontId="44" fillId="0" borderId="42" xfId="0" applyNumberFormat="1" applyFont="1" applyBorder="1"/>
    <xf numFmtId="169" fontId="44" fillId="0" borderId="42" xfId="0" applyNumberFormat="1" applyFont="1" applyBorder="1"/>
    <xf numFmtId="173" fontId="42" fillId="0" borderId="42" xfId="0" applyNumberFormat="1" applyFont="1" applyBorder="1"/>
    <xf numFmtId="167" fontId="44" fillId="0" borderId="33" xfId="0" applyNumberFormat="1" applyFont="1" applyBorder="1" applyAlignment="1">
      <alignment horizontal="center"/>
    </xf>
    <xf numFmtId="0" fontId="9" fillId="0" borderId="69" xfId="0" applyFont="1" applyBorder="1"/>
    <xf numFmtId="2" fontId="9" fillId="0" borderId="69" xfId="0" applyNumberFormat="1" applyFont="1" applyBorder="1"/>
    <xf numFmtId="0" fontId="0" fillId="0" borderId="69" xfId="0" applyFont="1" applyBorder="1" applyAlignment="1">
      <alignment horizontal="center"/>
    </xf>
    <xf numFmtId="49" fontId="0" fillId="0" borderId="0" xfId="0" applyNumberFormat="1" applyFont="1" applyAlignment="1"/>
    <xf numFmtId="2" fontId="26" fillId="0" borderId="0" xfId="0" applyNumberFormat="1" applyFont="1" applyBorder="1"/>
    <xf numFmtId="0" fontId="42" fillId="0" borderId="0" xfId="0" applyFont="1"/>
    <xf numFmtId="0" fontId="50" fillId="0" borderId="0" xfId="0" applyFont="1"/>
    <xf numFmtId="0" fontId="43" fillId="0" borderId="10" xfId="0" applyFont="1" applyBorder="1"/>
    <xf numFmtId="0" fontId="43" fillId="0" borderId="6" xfId="0" applyFont="1" applyBorder="1"/>
    <xf numFmtId="3" fontId="43" fillId="0" borderId="6" xfId="0" applyNumberFormat="1" applyFont="1" applyBorder="1"/>
    <xf numFmtId="169" fontId="43" fillId="0" borderId="8" xfId="0" applyNumberFormat="1" applyFont="1" applyBorder="1" applyAlignment="1">
      <alignment horizontal="center"/>
    </xf>
    <xf numFmtId="3" fontId="43" fillId="0" borderId="6" xfId="0" applyNumberFormat="1" applyFont="1" applyFill="1" applyBorder="1"/>
    <xf numFmtId="169" fontId="43" fillId="0" borderId="8" xfId="0" applyNumberFormat="1" applyFont="1" applyFill="1" applyBorder="1" applyAlignment="1">
      <alignment horizontal="center"/>
    </xf>
    <xf numFmtId="3" fontId="44" fillId="0" borderId="6" xfId="0" applyNumberFormat="1" applyFont="1" applyFill="1" applyBorder="1"/>
    <xf numFmtId="0" fontId="52" fillId="0" borderId="6" xfId="0" applyFont="1" applyBorder="1"/>
    <xf numFmtId="3" fontId="39" fillId="0" borderId="6" xfId="0" applyNumberFormat="1" applyFont="1" applyBorder="1"/>
    <xf numFmtId="169" fontId="39" fillId="0" borderId="8" xfId="0" applyNumberFormat="1" applyFont="1" applyBorder="1" applyAlignment="1">
      <alignment horizontal="center"/>
    </xf>
    <xf numFmtId="0" fontId="54" fillId="0" borderId="6" xfId="0" applyFont="1" applyBorder="1"/>
    <xf numFmtId="169" fontId="2" fillId="0" borderId="8" xfId="0" applyNumberFormat="1" applyFont="1" applyBorder="1" applyAlignment="1">
      <alignment horizontal="center"/>
    </xf>
    <xf numFmtId="0" fontId="50" fillId="0" borderId="6" xfId="0" applyFont="1" applyBorder="1"/>
    <xf numFmtId="0" fontId="55" fillId="0" borderId="6" xfId="0" applyFont="1" applyBorder="1"/>
    <xf numFmtId="0" fontId="26" fillId="0" borderId="72" xfId="0" applyFont="1" applyBorder="1"/>
    <xf numFmtId="3" fontId="3" fillId="0" borderId="72" xfId="0" applyNumberFormat="1" applyFont="1" applyBorder="1"/>
    <xf numFmtId="3" fontId="2" fillId="0" borderId="72" xfId="0" applyNumberFormat="1" applyFont="1" applyBorder="1"/>
    <xf numFmtId="169" fontId="3" fillId="0" borderId="73" xfId="0" applyNumberFormat="1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3" fontId="0" fillId="0" borderId="6" xfId="0" applyNumberFormat="1" applyFont="1" applyBorder="1"/>
    <xf numFmtId="0" fontId="53" fillId="0" borderId="0" xfId="0" applyFont="1"/>
    <xf numFmtId="3" fontId="9" fillId="0" borderId="39" xfId="0" applyNumberFormat="1" applyFont="1" applyBorder="1" applyAlignment="1" applyProtection="1">
      <alignment horizontal="left"/>
    </xf>
    <xf numFmtId="3" fontId="9" fillId="0" borderId="12" xfId="0" applyNumberFormat="1" applyFont="1" applyFill="1" applyBorder="1" applyProtection="1"/>
    <xf numFmtId="49" fontId="0" fillId="0" borderId="39" xfId="0" applyNumberFormat="1" applyFont="1" applyBorder="1" applyAlignment="1" applyProtection="1">
      <alignment horizontal="left"/>
    </xf>
    <xf numFmtId="49" fontId="32" fillId="0" borderId="39" xfId="0" applyNumberFormat="1" applyFont="1" applyBorder="1" applyAlignment="1" applyProtection="1">
      <alignment horizontal="left"/>
    </xf>
    <xf numFmtId="3" fontId="32" fillId="0" borderId="12" xfId="0" applyNumberFormat="1" applyFont="1" applyFill="1" applyBorder="1" applyProtection="1"/>
    <xf numFmtId="3" fontId="49" fillId="0" borderId="12" xfId="0" applyNumberFormat="1" applyFont="1" applyFill="1" applyBorder="1" applyProtection="1"/>
    <xf numFmtId="3" fontId="32" fillId="0" borderId="12" xfId="0" applyNumberFormat="1" applyFont="1" applyBorder="1"/>
    <xf numFmtId="3" fontId="0" fillId="0" borderId="39" xfId="0" applyNumberFormat="1" applyFont="1" applyBorder="1" applyAlignment="1" applyProtection="1">
      <alignment horizontal="left"/>
    </xf>
    <xf numFmtId="3" fontId="0" fillId="0" borderId="39" xfId="0" applyNumberFormat="1" applyFont="1" applyFill="1" applyBorder="1" applyAlignment="1" applyProtection="1"/>
    <xf numFmtId="3" fontId="0" fillId="0" borderId="39" xfId="0" applyNumberFormat="1" applyFont="1" applyFill="1" applyBorder="1" applyAlignment="1" applyProtection="1">
      <alignment horizontal="left"/>
    </xf>
    <xf numFmtId="3" fontId="9" fillId="0" borderId="12" xfId="0" applyNumberFormat="1" applyFont="1" applyBorder="1"/>
    <xf numFmtId="3" fontId="0" fillId="0" borderId="12" xfId="0" applyNumberFormat="1" applyFont="1" applyFill="1" applyBorder="1" applyAlignment="1" applyProtection="1">
      <alignment vertical="center"/>
    </xf>
    <xf numFmtId="3" fontId="49" fillId="0" borderId="39" xfId="0" applyNumberFormat="1" applyFont="1" applyFill="1" applyBorder="1" applyAlignment="1" applyProtection="1">
      <alignment horizontal="left"/>
    </xf>
    <xf numFmtId="3" fontId="49" fillId="0" borderId="12" xfId="0" applyNumberFormat="1" applyFont="1" applyBorder="1"/>
    <xf numFmtId="3" fontId="9" fillId="0" borderId="39" xfId="0" applyNumberFormat="1" applyFont="1" applyFill="1" applyBorder="1" applyAlignment="1" applyProtection="1">
      <alignment horizontal="left"/>
    </xf>
    <xf numFmtId="3" fontId="32" fillId="0" borderId="76" xfId="0" applyNumberFormat="1" applyFont="1" applyBorder="1" applyAlignment="1" applyProtection="1">
      <alignment horizontal="left"/>
    </xf>
    <xf numFmtId="170" fontId="30" fillId="0" borderId="0" xfId="0" applyNumberFormat="1" applyFont="1" applyBorder="1" applyAlignment="1" applyProtection="1">
      <alignment horizontal="left"/>
    </xf>
    <xf numFmtId="170" fontId="12" fillId="0" borderId="0" xfId="0" applyNumberFormat="1" applyFont="1" applyBorder="1" applyAlignment="1" applyProtection="1">
      <alignment horizontal="left"/>
    </xf>
    <xf numFmtId="167" fontId="56" fillId="0" borderId="0" xfId="0" applyNumberFormat="1" applyFont="1" applyBorder="1" applyAlignment="1">
      <alignment horizontal="right"/>
    </xf>
    <xf numFmtId="3" fontId="26" fillId="0" borderId="0" xfId="0" applyNumberFormat="1" applyFont="1" applyBorder="1"/>
    <xf numFmtId="0" fontId="30" fillId="5" borderId="10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vertical="center"/>
    </xf>
    <xf numFmtId="167" fontId="9" fillId="0" borderId="8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3" fontId="57" fillId="0" borderId="6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8" fillId="0" borderId="10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171" fontId="9" fillId="0" borderId="6" xfId="0" applyNumberFormat="1" applyFont="1" applyBorder="1" applyAlignment="1">
      <alignment vertical="center"/>
    </xf>
    <xf numFmtId="171" fontId="9" fillId="0" borderId="14" xfId="0" applyNumberFormat="1" applyFont="1" applyBorder="1" applyAlignment="1">
      <alignment vertical="center"/>
    </xf>
    <xf numFmtId="0" fontId="30" fillId="0" borderId="6" xfId="0" applyFont="1" applyBorder="1" applyAlignment="1"/>
    <xf numFmtId="3" fontId="0" fillId="0" borderId="6" xfId="0" applyNumberFormat="1" applyFont="1" applyBorder="1" applyAlignment="1">
      <alignment horizontal="right"/>
    </xf>
    <xf numFmtId="171" fontId="0" fillId="0" borderId="6" xfId="0" applyNumberFormat="1" applyFont="1" applyBorder="1"/>
    <xf numFmtId="171" fontId="0" fillId="0" borderId="14" xfId="0" applyNumberFormat="1" applyFont="1" applyBorder="1"/>
    <xf numFmtId="0" fontId="0" fillId="0" borderId="6" xfId="0" applyFont="1" applyBorder="1" applyAlignment="1">
      <alignment horizontal="center"/>
    </xf>
    <xf numFmtId="167" fontId="0" fillId="0" borderId="8" xfId="0" applyNumberFormat="1" applyFont="1" applyBorder="1"/>
    <xf numFmtId="0" fontId="0" fillId="0" borderId="10" xfId="0" applyFont="1" applyBorder="1" applyAlignment="1">
      <alignment horizontal="right"/>
    </xf>
    <xf numFmtId="0" fontId="30" fillId="0" borderId="6" xfId="0" applyFont="1" applyBorder="1"/>
    <xf numFmtId="167" fontId="0" fillId="0" borderId="8" xfId="0" applyNumberFormat="1" applyFont="1" applyFill="1" applyBorder="1" applyAlignment="1">
      <alignment horizontal="right"/>
    </xf>
    <xf numFmtId="0" fontId="30" fillId="0" borderId="6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58" fillId="0" borderId="1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right"/>
    </xf>
    <xf numFmtId="0" fontId="30" fillId="0" borderId="29" xfId="0" applyFont="1" applyBorder="1"/>
    <xf numFmtId="3" fontId="0" fillId="0" borderId="29" xfId="0" applyNumberFormat="1" applyFont="1" applyBorder="1"/>
    <xf numFmtId="3" fontId="0" fillId="0" borderId="32" xfId="0" applyNumberFormat="1" applyFont="1" applyBorder="1"/>
    <xf numFmtId="0" fontId="0" fillId="0" borderId="30" xfId="0" applyFont="1" applyBorder="1"/>
    <xf numFmtId="3" fontId="3" fillId="0" borderId="0" xfId="0" applyNumberFormat="1" applyFont="1" applyBorder="1"/>
    <xf numFmtId="178" fontId="0" fillId="0" borderId="0" xfId="0" applyNumberFormat="1"/>
    <xf numFmtId="169" fontId="43" fillId="0" borderId="12" xfId="0" applyNumberFormat="1" applyFont="1" applyFill="1" applyBorder="1" applyProtection="1"/>
    <xf numFmtId="0" fontId="42" fillId="0" borderId="68" xfId="0" applyFont="1" applyBorder="1" applyAlignment="1">
      <alignment horizontal="center" vertical="center"/>
    </xf>
    <xf numFmtId="0" fontId="30" fillId="5" borderId="109" xfId="0" applyFont="1" applyFill="1" applyBorder="1" applyAlignment="1">
      <alignment horizontal="center" vertical="center"/>
    </xf>
    <xf numFmtId="0" fontId="30" fillId="5" borderId="107" xfId="0" applyFont="1" applyFill="1" applyBorder="1" applyAlignment="1">
      <alignment horizontal="center" vertical="center"/>
    </xf>
    <xf numFmtId="0" fontId="30" fillId="5" borderId="107" xfId="0" applyFont="1" applyFill="1" applyBorder="1" applyAlignment="1">
      <alignment horizontal="center"/>
    </xf>
    <xf numFmtId="3" fontId="30" fillId="5" borderId="107" xfId="0" applyNumberFormat="1" applyFont="1" applyFill="1" applyBorder="1" applyAlignment="1" applyProtection="1">
      <alignment horizontal="center"/>
    </xf>
    <xf numFmtId="3" fontId="30" fillId="5" borderId="107" xfId="0" applyNumberFormat="1" applyFont="1" applyFill="1" applyBorder="1" applyAlignment="1" applyProtection="1">
      <alignment horizontal="center" vertical="center" wrapText="1"/>
    </xf>
    <xf numFmtId="0" fontId="30" fillId="5" borderId="107" xfId="0" applyFont="1" applyFill="1" applyBorder="1" applyAlignment="1">
      <alignment horizontal="center" vertical="center" wrapText="1"/>
    </xf>
    <xf numFmtId="49" fontId="30" fillId="5" borderId="35" xfId="0" applyNumberFormat="1" applyFont="1" applyFill="1" applyBorder="1" applyAlignment="1">
      <alignment horizontal="center" vertical="center" wrapText="1"/>
    </xf>
    <xf numFmtId="3" fontId="9" fillId="0" borderId="111" xfId="0" applyNumberFormat="1" applyFont="1" applyFill="1" applyBorder="1" applyAlignment="1" applyProtection="1">
      <alignment vertical="center"/>
    </xf>
    <xf numFmtId="3" fontId="9" fillId="0" borderId="111" xfId="0" applyNumberFormat="1" applyFont="1" applyBorder="1" applyAlignment="1">
      <alignment vertical="center"/>
    </xf>
    <xf numFmtId="3" fontId="0" fillId="0" borderId="106" xfId="0" applyNumberFormat="1" applyFont="1" applyBorder="1" applyAlignment="1" applyProtection="1">
      <alignment horizontal="left"/>
    </xf>
    <xf numFmtId="3" fontId="0" fillId="0" borderId="25" xfId="0" applyNumberFormat="1" applyFont="1" applyFill="1" applyBorder="1" applyProtection="1"/>
    <xf numFmtId="3" fontId="0" fillId="0" borderId="25" xfId="0" applyNumberFormat="1" applyFont="1" applyBorder="1"/>
    <xf numFmtId="169" fontId="0" fillId="0" borderId="35" xfId="0" applyNumberFormat="1" applyFont="1" applyFill="1" applyBorder="1" applyProtection="1"/>
    <xf numFmtId="3" fontId="0" fillId="0" borderId="106" xfId="0" applyNumberFormat="1" applyFont="1" applyFill="1" applyBorder="1" applyAlignment="1" applyProtection="1"/>
    <xf numFmtId="3" fontId="0" fillId="0" borderId="106" xfId="0" applyNumberFormat="1" applyFont="1" applyFill="1" applyBorder="1" applyAlignment="1" applyProtection="1">
      <alignment horizontal="left" vertical="center" wrapText="1"/>
    </xf>
    <xf numFmtId="3" fontId="0" fillId="0" borderId="106" xfId="0" applyNumberFormat="1" applyFont="1" applyFill="1" applyBorder="1" applyAlignment="1" applyProtection="1">
      <alignment horizontal="left"/>
    </xf>
    <xf numFmtId="0" fontId="0" fillId="0" borderId="106" xfId="0" applyFont="1" applyBorder="1"/>
    <xf numFmtId="0" fontId="0" fillId="0" borderId="107" xfId="0" applyFont="1" applyBorder="1"/>
    <xf numFmtId="3" fontId="0" fillId="0" borderId="106" xfId="0" applyNumberFormat="1" applyFont="1" applyBorder="1" applyAlignment="1">
      <alignment horizontal="left"/>
    </xf>
    <xf numFmtId="3" fontId="0" fillId="0" borderId="115" xfId="0" applyNumberFormat="1" applyFont="1" applyBorder="1" applyAlignment="1" applyProtection="1">
      <alignment horizontal="left"/>
    </xf>
    <xf numFmtId="0" fontId="13" fillId="0" borderId="106" xfId="0" applyFont="1" applyBorder="1" applyAlignment="1"/>
    <xf numFmtId="0" fontId="13" fillId="0" borderId="0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0" xfId="0" applyFont="1" applyBorder="1"/>
    <xf numFmtId="0" fontId="42" fillId="0" borderId="106" xfId="0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right" vertical="center"/>
    </xf>
    <xf numFmtId="3" fontId="59" fillId="0" borderId="25" xfId="0" applyNumberFormat="1" applyFont="1" applyBorder="1" applyAlignment="1">
      <alignment horizontal="right" vertical="center"/>
    </xf>
    <xf numFmtId="0" fontId="32" fillId="0" borderId="106" xfId="0" applyFont="1" applyBorder="1" applyAlignment="1"/>
    <xf numFmtId="3" fontId="32" fillId="0" borderId="0" xfId="0" applyNumberFormat="1" applyFont="1" applyBorder="1" applyAlignment="1">
      <alignment horizontal="left"/>
    </xf>
    <xf numFmtId="3" fontId="32" fillId="0" borderId="25" xfId="0" applyNumberFormat="1" applyFont="1" applyBorder="1" applyAlignment="1">
      <alignment horizontal="left"/>
    </xf>
    <xf numFmtId="3" fontId="13" fillId="0" borderId="25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5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 vertical="center"/>
    </xf>
    <xf numFmtId="3" fontId="42" fillId="0" borderId="25" xfId="0" applyNumberFormat="1" applyFont="1" applyBorder="1" applyAlignment="1">
      <alignment horizontal="right" vertical="center"/>
    </xf>
    <xf numFmtId="0" fontId="9" fillId="0" borderId="106" xfId="0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right" vertical="center"/>
    </xf>
    <xf numFmtId="3" fontId="57" fillId="0" borderId="25" xfId="0" applyNumberFormat="1" applyFont="1" applyBorder="1" applyAlignment="1">
      <alignment horizontal="right" vertical="center"/>
    </xf>
    <xf numFmtId="0" fontId="32" fillId="0" borderId="105" xfId="0" applyFont="1" applyBorder="1"/>
    <xf numFmtId="0" fontId="32" fillId="0" borderId="37" xfId="0" applyFont="1" applyBorder="1"/>
    <xf numFmtId="167" fontId="0" fillId="0" borderId="0" xfId="0" applyNumberFormat="1" applyFont="1" applyFill="1" applyBorder="1"/>
    <xf numFmtId="0" fontId="42" fillId="0" borderId="39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3" fontId="41" fillId="0" borderId="97" xfId="0" applyNumberFormat="1" applyFont="1" applyBorder="1" applyAlignment="1" applyProtection="1">
      <alignment horizontal="left" vertical="center"/>
    </xf>
    <xf numFmtId="3" fontId="9" fillId="0" borderId="13" xfId="0" applyNumberFormat="1" applyFont="1" applyBorder="1" applyAlignment="1" applyProtection="1">
      <alignment horizontal="left"/>
    </xf>
    <xf numFmtId="3" fontId="0" fillId="0" borderId="13" xfId="0" applyNumberFormat="1" applyFont="1" applyFill="1" applyBorder="1" applyAlignment="1" applyProtection="1"/>
    <xf numFmtId="3" fontId="32" fillId="0" borderId="13" xfId="0" applyNumberFormat="1" applyFont="1" applyFill="1" applyBorder="1" applyAlignment="1" applyProtection="1"/>
    <xf numFmtId="3" fontId="9" fillId="0" borderId="39" xfId="0" applyNumberFormat="1" applyFont="1" applyFill="1" applyBorder="1" applyProtection="1"/>
    <xf numFmtId="3" fontId="0" fillId="0" borderId="39" xfId="0" applyNumberFormat="1" applyFont="1" applyFill="1" applyBorder="1" applyProtection="1"/>
    <xf numFmtId="3" fontId="49" fillId="0" borderId="39" xfId="0" applyNumberFormat="1" applyFont="1" applyFill="1" applyBorder="1" applyProtection="1"/>
    <xf numFmtId="3" fontId="32" fillId="0" borderId="39" xfId="0" applyNumberFormat="1" applyFont="1" applyFill="1" applyBorder="1" applyProtection="1"/>
    <xf numFmtId="3" fontId="9" fillId="0" borderId="124" xfId="0" applyNumberFormat="1" applyFont="1" applyFill="1" applyBorder="1" applyProtection="1"/>
    <xf numFmtId="3" fontId="9" fillId="0" borderId="127" xfId="0" applyNumberFormat="1" applyFont="1" applyFill="1" applyBorder="1" applyProtection="1"/>
    <xf numFmtId="3" fontId="0" fillId="0" borderId="124" xfId="0" applyNumberFormat="1" applyFont="1" applyFill="1" applyBorder="1" applyProtection="1"/>
    <xf numFmtId="3" fontId="0" fillId="0" borderId="127" xfId="0" applyNumberFormat="1" applyFont="1" applyFill="1" applyBorder="1" applyProtection="1"/>
    <xf numFmtId="3" fontId="32" fillId="0" borderId="124" xfId="0" applyNumberFormat="1" applyFont="1" applyFill="1" applyBorder="1" applyProtection="1"/>
    <xf numFmtId="3" fontId="49" fillId="0" borderId="127" xfId="0" applyNumberFormat="1" applyFont="1" applyFill="1" applyBorder="1" applyProtection="1"/>
    <xf numFmtId="3" fontId="49" fillId="0" borderId="124" xfId="0" applyNumberFormat="1" applyFont="1" applyFill="1" applyBorder="1" applyProtection="1"/>
    <xf numFmtId="3" fontId="32" fillId="0" borderId="127" xfId="0" applyNumberFormat="1" applyFont="1" applyFill="1" applyBorder="1" applyProtection="1"/>
    <xf numFmtId="3" fontId="32" fillId="0" borderId="0" xfId="0" applyNumberFormat="1" applyFont="1" applyBorder="1"/>
    <xf numFmtId="0" fontId="43" fillId="0" borderId="22" xfId="0" applyFont="1" applyBorder="1" applyAlignment="1">
      <alignment horizontal="center" vertical="center"/>
    </xf>
    <xf numFmtId="3" fontId="6" fillId="0" borderId="0" xfId="0" applyNumberFormat="1" applyFont="1"/>
    <xf numFmtId="3" fontId="5" fillId="0" borderId="0" xfId="0" applyNumberFormat="1" applyFont="1" applyBorder="1"/>
    <xf numFmtId="0" fontId="31" fillId="0" borderId="0" xfId="0" applyFont="1" applyBorder="1"/>
    <xf numFmtId="179" fontId="48" fillId="0" borderId="0" xfId="0" applyNumberFormat="1" applyFont="1" applyBorder="1" applyAlignment="1">
      <alignment horizontal="center"/>
    </xf>
    <xf numFmtId="3" fontId="31" fillId="0" borderId="0" xfId="0" applyNumberFormat="1" applyFont="1" applyBorder="1"/>
    <xf numFmtId="3" fontId="48" fillId="0" borderId="0" xfId="0" applyNumberFormat="1" applyFont="1" applyBorder="1" applyAlignment="1">
      <alignment horizontal="center"/>
    </xf>
    <xf numFmtId="3" fontId="9" fillId="0" borderId="106" xfId="0" applyNumberFormat="1" applyFont="1" applyBorder="1" applyAlignment="1" applyProtection="1">
      <alignment horizontal="left"/>
    </xf>
    <xf numFmtId="3" fontId="9" fillId="0" borderId="25" xfId="0" applyNumberFormat="1" applyFont="1" applyFill="1" applyBorder="1" applyProtection="1"/>
    <xf numFmtId="169" fontId="9" fillId="0" borderId="141" xfId="0" applyNumberFormat="1" applyFont="1" applyFill="1" applyBorder="1" applyProtection="1"/>
    <xf numFmtId="0" fontId="0" fillId="0" borderId="106" xfId="0" applyFont="1" applyBorder="1" applyAlignment="1"/>
    <xf numFmtId="0" fontId="0" fillId="0" borderId="118" xfId="0" applyFont="1" applyBorder="1" applyAlignment="1"/>
    <xf numFmtId="3" fontId="57" fillId="0" borderId="118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/>
    </xf>
    <xf numFmtId="0" fontId="32" fillId="0" borderId="121" xfId="0" applyFont="1" applyBorder="1"/>
    <xf numFmtId="0" fontId="0" fillId="0" borderId="0" xfId="0"/>
    <xf numFmtId="3" fontId="0" fillId="0" borderId="124" xfId="0" applyNumberFormat="1" applyFont="1" applyBorder="1"/>
    <xf numFmtId="0" fontId="41" fillId="7" borderId="54" xfId="0" applyFont="1" applyFill="1" applyBorder="1" applyAlignment="1">
      <alignment horizontal="center" vertical="center" wrapText="1"/>
    </xf>
    <xf numFmtId="0" fontId="41" fillId="7" borderId="85" xfId="0" applyFont="1" applyFill="1" applyBorder="1" applyAlignment="1">
      <alignment horizontal="center" vertical="center"/>
    </xf>
    <xf numFmtId="0" fontId="41" fillId="7" borderId="57" xfId="0" applyFont="1" applyFill="1" applyBorder="1" applyAlignment="1">
      <alignment horizontal="center" vertical="center"/>
    </xf>
    <xf numFmtId="0" fontId="41" fillId="7" borderId="58" xfId="0" applyFont="1" applyFill="1" applyBorder="1" applyAlignment="1">
      <alignment horizontal="center" vertical="center"/>
    </xf>
    <xf numFmtId="0" fontId="41" fillId="7" borderId="56" xfId="0" applyFont="1" applyFill="1" applyBorder="1" applyAlignment="1">
      <alignment horizontal="center" vertical="center"/>
    </xf>
    <xf numFmtId="0" fontId="41" fillId="7" borderId="86" xfId="0" applyFont="1" applyFill="1" applyBorder="1" applyAlignment="1">
      <alignment horizontal="center" vertical="center"/>
    </xf>
    <xf numFmtId="0" fontId="41" fillId="7" borderId="55" xfId="0" applyFont="1" applyFill="1" applyBorder="1" applyAlignment="1">
      <alignment horizontal="center" vertical="center" wrapText="1"/>
    </xf>
    <xf numFmtId="0" fontId="41" fillId="7" borderId="20" xfId="0" applyFont="1" applyFill="1" applyBorder="1" applyAlignment="1">
      <alignment horizontal="center" vertical="center" wrapText="1"/>
    </xf>
    <xf numFmtId="0" fontId="41" fillId="7" borderId="20" xfId="0" applyFont="1" applyFill="1" applyBorder="1" applyAlignment="1">
      <alignment horizontal="center" vertical="center"/>
    </xf>
    <xf numFmtId="0" fontId="41" fillId="7" borderId="21" xfId="0" applyFont="1" applyFill="1" applyBorder="1" applyAlignment="1">
      <alignment horizontal="center" vertical="center"/>
    </xf>
    <xf numFmtId="0" fontId="41" fillId="7" borderId="66" xfId="0" applyFont="1" applyFill="1" applyBorder="1" applyAlignment="1">
      <alignment horizontal="center" vertical="center"/>
    </xf>
    <xf numFmtId="0" fontId="41" fillId="7" borderId="44" xfId="0" applyFont="1" applyFill="1" applyBorder="1" applyAlignment="1">
      <alignment horizontal="center" vertical="center" wrapText="1"/>
    </xf>
    <xf numFmtId="0" fontId="41" fillId="7" borderId="44" xfId="0" applyFont="1" applyFill="1" applyBorder="1" applyAlignment="1">
      <alignment horizontal="center" vertical="center"/>
    </xf>
    <xf numFmtId="0" fontId="41" fillId="7" borderId="144" xfId="0" applyFont="1" applyFill="1" applyBorder="1" applyAlignment="1">
      <alignment horizontal="center" vertical="center" wrapText="1"/>
    </xf>
    <xf numFmtId="3" fontId="41" fillId="7" borderId="108" xfId="0" applyNumberFormat="1" applyFont="1" applyFill="1" applyBorder="1" applyAlignment="1" applyProtection="1">
      <alignment horizontal="center" vertical="center"/>
    </xf>
    <xf numFmtId="3" fontId="41" fillId="7" borderId="121" xfId="0" applyNumberFormat="1" applyFont="1" applyFill="1" applyBorder="1" applyAlignment="1" applyProtection="1">
      <alignment horizontal="center" vertical="center" wrapText="1"/>
    </xf>
    <xf numFmtId="0" fontId="41" fillId="7" borderId="9" xfId="0" applyFont="1" applyFill="1" applyBorder="1" applyAlignment="1">
      <alignment horizontal="center" vertical="center"/>
    </xf>
    <xf numFmtId="0" fontId="41" fillId="7" borderId="31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 wrapText="1"/>
    </xf>
    <xf numFmtId="0" fontId="41" fillId="7" borderId="138" xfId="0" applyFont="1" applyFill="1" applyBorder="1" applyAlignment="1">
      <alignment horizontal="center" vertical="center" wrapText="1"/>
    </xf>
    <xf numFmtId="0" fontId="9" fillId="8" borderId="95" xfId="0" applyFont="1" applyFill="1" applyBorder="1" applyAlignment="1">
      <alignment horizontal="center" vertical="center"/>
    </xf>
    <xf numFmtId="0" fontId="9" fillId="8" borderId="87" xfId="0" applyFont="1" applyFill="1" applyBorder="1" applyAlignment="1">
      <alignment horizontal="center" vertical="center"/>
    </xf>
    <xf numFmtId="3" fontId="44" fillId="0" borderId="16" xfId="0" applyNumberFormat="1" applyFont="1" applyBorder="1"/>
    <xf numFmtId="3" fontId="13" fillId="0" borderId="35" xfId="0" applyNumberFormat="1" applyFont="1" applyBorder="1" applyAlignment="1">
      <alignment horizontal="right"/>
    </xf>
    <xf numFmtId="3" fontId="44" fillId="0" borderId="8" xfId="0" applyNumberFormat="1" applyFont="1" applyFill="1" applyBorder="1"/>
    <xf numFmtId="3" fontId="0" fillId="0" borderId="107" xfId="0" applyNumberFormat="1" applyFont="1" applyBorder="1"/>
    <xf numFmtId="3" fontId="0" fillId="0" borderId="142" xfId="0" applyNumberFormat="1" applyFont="1" applyFill="1" applyBorder="1" applyAlignment="1" applyProtection="1">
      <alignment horizontal="left"/>
    </xf>
    <xf numFmtId="171" fontId="0" fillId="0" borderId="0" xfId="0" applyNumberFormat="1"/>
    <xf numFmtId="169" fontId="0" fillId="0" borderId="13" xfId="0" applyNumberFormat="1" applyFont="1" applyBorder="1"/>
    <xf numFmtId="3" fontId="32" fillId="0" borderId="147" xfId="0" applyNumberFormat="1" applyFont="1" applyBorder="1"/>
    <xf numFmtId="0" fontId="41" fillId="5" borderId="10" xfId="0" applyFont="1" applyFill="1" applyBorder="1" applyAlignment="1">
      <alignment horizontal="center" vertical="center" wrapText="1"/>
    </xf>
    <xf numFmtId="0" fontId="41" fillId="5" borderId="6" xfId="0" applyFont="1" applyFill="1" applyBorder="1" applyAlignment="1">
      <alignment horizontal="center" vertical="center" wrapText="1"/>
    </xf>
    <xf numFmtId="0" fontId="41" fillId="4" borderId="6" xfId="0" applyFont="1" applyFill="1" applyBorder="1" applyAlignment="1">
      <alignment horizontal="center"/>
    </xf>
    <xf numFmtId="0" fontId="41" fillId="4" borderId="8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/>
    </xf>
    <xf numFmtId="3" fontId="49" fillId="0" borderId="25" xfId="0" applyNumberFormat="1" applyFont="1" applyFill="1" applyBorder="1" applyProtection="1"/>
    <xf numFmtId="3" fontId="32" fillId="0" borderId="25" xfId="0" applyNumberFormat="1" applyFont="1" applyFill="1" applyBorder="1" applyProtection="1"/>
    <xf numFmtId="0" fontId="2" fillId="7" borderId="140" xfId="0" applyFont="1" applyFill="1" applyBorder="1" applyAlignment="1">
      <alignment horizontal="center" vertical="center" wrapText="1"/>
    </xf>
    <xf numFmtId="0" fontId="2" fillId="7" borderId="139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7" borderId="159" xfId="0" applyFont="1" applyFill="1" applyBorder="1" applyAlignment="1">
      <alignment horizontal="center" vertical="center"/>
    </xf>
    <xf numFmtId="3" fontId="57" fillId="0" borderId="6" xfId="0" applyNumberFormat="1" applyFont="1" applyBorder="1" applyAlignment="1">
      <alignment horizontal="right" vertical="center"/>
    </xf>
    <xf numFmtId="3" fontId="41" fillId="0" borderId="6" xfId="0" applyNumberFormat="1" applyFont="1" applyFill="1" applyBorder="1"/>
    <xf numFmtId="169" fontId="41" fillId="0" borderId="8" xfId="0" applyNumberFormat="1" applyFont="1" applyFill="1" applyBorder="1" applyAlignment="1">
      <alignment horizontal="center"/>
    </xf>
    <xf numFmtId="3" fontId="9" fillId="0" borderId="6" xfId="0" applyNumberFormat="1" applyFont="1" applyFill="1" applyBorder="1"/>
    <xf numFmtId="169" fontId="9" fillId="0" borderId="8" xfId="0" applyNumberFormat="1" applyFont="1" applyFill="1" applyBorder="1" applyAlignment="1">
      <alignment horizontal="center"/>
    </xf>
    <xf numFmtId="3" fontId="9" fillId="0" borderId="6" xfId="0" applyNumberFormat="1" applyFont="1" applyBorder="1"/>
    <xf numFmtId="169" fontId="9" fillId="0" borderId="8" xfId="0" applyNumberFormat="1" applyFont="1" applyBorder="1" applyAlignment="1">
      <alignment horizontal="center"/>
    </xf>
    <xf numFmtId="3" fontId="20" fillId="0" borderId="0" xfId="0" applyNumberFormat="1" applyFont="1"/>
    <xf numFmtId="3" fontId="9" fillId="0" borderId="6" xfId="0" applyNumberFormat="1" applyFont="1" applyFill="1" applyBorder="1" applyAlignment="1">
      <alignment horizontal="center"/>
    </xf>
    <xf numFmtId="3" fontId="30" fillId="0" borderId="6" xfId="0" applyNumberFormat="1" applyFont="1" applyFill="1" applyBorder="1"/>
    <xf numFmtId="169" fontId="30" fillId="0" borderId="8" xfId="0" applyNumberFormat="1" applyFont="1" applyFill="1" applyBorder="1" applyAlignment="1">
      <alignment horizontal="center"/>
    </xf>
    <xf numFmtId="3" fontId="41" fillId="0" borderId="6" xfId="0" applyNumberFormat="1" applyFont="1" applyBorder="1"/>
    <xf numFmtId="169" fontId="41" fillId="0" borderId="8" xfId="0" applyNumberFormat="1" applyFont="1" applyBorder="1" applyAlignment="1">
      <alignment horizontal="center"/>
    </xf>
    <xf numFmtId="3" fontId="30" fillId="0" borderId="6" xfId="0" applyNumberFormat="1" applyFont="1" applyBorder="1"/>
    <xf numFmtId="169" fontId="30" fillId="0" borderId="8" xfId="0" applyNumberFormat="1" applyFont="1" applyBorder="1" applyAlignment="1">
      <alignment horizontal="center"/>
    </xf>
    <xf numFmtId="0" fontId="30" fillId="0" borderId="10" xfId="0" applyFont="1" applyBorder="1"/>
    <xf numFmtId="0" fontId="53" fillId="0" borderId="10" xfId="0" applyFont="1" applyBorder="1"/>
    <xf numFmtId="0" fontId="62" fillId="0" borderId="10" xfId="0" applyFont="1" applyBorder="1"/>
    <xf numFmtId="0" fontId="63" fillId="0" borderId="10" xfId="0" applyFont="1" applyBorder="1"/>
    <xf numFmtId="0" fontId="41" fillId="0" borderId="71" xfId="0" applyFont="1" applyBorder="1"/>
    <xf numFmtId="0" fontId="9" fillId="0" borderId="10" xfId="0" applyFont="1" applyBorder="1"/>
    <xf numFmtId="0" fontId="9" fillId="0" borderId="6" xfId="0" applyFont="1" applyBorder="1"/>
    <xf numFmtId="169" fontId="57" fillId="0" borderId="8" xfId="0" applyNumberFormat="1" applyFont="1" applyBorder="1" applyAlignment="1">
      <alignment horizontal="center" vertical="center"/>
    </xf>
    <xf numFmtId="0" fontId="41" fillId="7" borderId="163" xfId="0" applyFont="1" applyFill="1" applyBorder="1" applyAlignment="1">
      <alignment horizontal="center" vertical="center" wrapText="1"/>
    </xf>
    <xf numFmtId="169" fontId="44" fillId="4" borderId="12" xfId="0" applyNumberFormat="1" applyFont="1" applyFill="1" applyBorder="1"/>
    <xf numFmtId="0" fontId="26" fillId="0" borderId="0" xfId="0" applyFont="1" applyBorder="1" applyAlignment="1">
      <alignment horizontal="center"/>
    </xf>
    <xf numFmtId="0" fontId="64" fillId="0" borderId="0" xfId="0" applyFont="1"/>
    <xf numFmtId="0" fontId="2" fillId="8" borderId="143" xfId="0" applyFont="1" applyFill="1" applyBorder="1" applyAlignment="1">
      <alignment horizontal="center" vertical="center" wrapText="1"/>
    </xf>
    <xf numFmtId="0" fontId="2" fillId="8" borderId="133" xfId="0" applyFont="1" applyFill="1" applyBorder="1" applyAlignment="1">
      <alignment horizontal="center" vertical="center" wrapText="1"/>
    </xf>
    <xf numFmtId="0" fontId="2" fillId="8" borderId="134" xfId="0" applyFont="1" applyFill="1" applyBorder="1" applyAlignment="1">
      <alignment horizontal="center" vertical="center" wrapText="1"/>
    </xf>
    <xf numFmtId="0" fontId="9" fillId="0" borderId="133" xfId="0" applyFont="1" applyBorder="1" applyAlignment="1">
      <alignment horizontal="center" vertical="center"/>
    </xf>
    <xf numFmtId="3" fontId="41" fillId="0" borderId="143" xfId="0" applyNumberFormat="1" applyFont="1" applyBorder="1" applyAlignment="1">
      <alignment vertical="center"/>
    </xf>
    <xf numFmtId="3" fontId="41" fillId="0" borderId="133" xfId="0" applyNumberFormat="1" applyFont="1" applyBorder="1" applyAlignment="1">
      <alignment vertical="center"/>
    </xf>
    <xf numFmtId="167" fontId="9" fillId="0" borderId="141" xfId="0" applyNumberFormat="1" applyFont="1" applyBorder="1" applyAlignment="1">
      <alignment vertical="center"/>
    </xf>
    <xf numFmtId="0" fontId="3" fillId="0" borderId="142" xfId="0" applyFont="1" applyBorder="1" applyAlignment="1">
      <alignment vertical="center"/>
    </xf>
    <xf numFmtId="3" fontId="30" fillId="0" borderId="6" xfId="0" applyNumberFormat="1" applyFont="1" applyBorder="1" applyAlignment="1">
      <alignment vertical="center"/>
    </xf>
    <xf numFmtId="3" fontId="30" fillId="0" borderId="142" xfId="0" applyNumberFormat="1" applyFont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15" xfId="0" applyNumberFormat="1" applyFont="1" applyBorder="1" applyAlignment="1">
      <alignment vertical="center"/>
    </xf>
    <xf numFmtId="167" fontId="0" fillId="0" borderId="35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3" fontId="30" fillId="0" borderId="15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80" fontId="30" fillId="0" borderId="22" xfId="9" applyNumberFormat="1" applyFont="1" applyBorder="1" applyAlignment="1">
      <alignment vertical="center"/>
    </xf>
    <xf numFmtId="180" fontId="30" fillId="0" borderId="15" xfId="9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67" fontId="30" fillId="0" borderId="35" xfId="0" applyNumberFormat="1" applyFont="1" applyBorder="1" applyAlignment="1">
      <alignment vertical="center"/>
    </xf>
    <xf numFmtId="0" fontId="9" fillId="0" borderId="137" xfId="0" applyFont="1" applyBorder="1" applyAlignment="1">
      <alignment horizontal="center" vertical="center"/>
    </xf>
    <xf numFmtId="3" fontId="41" fillId="4" borderId="151" xfId="0" applyNumberFormat="1" applyFont="1" applyFill="1" applyBorder="1" applyAlignment="1">
      <alignment vertical="center"/>
    </xf>
    <xf numFmtId="3" fontId="30" fillId="4" borderId="6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0" fillId="0" borderId="96" xfId="0" applyNumberFormat="1" applyFont="1" applyBorder="1" applyAlignment="1">
      <alignment vertical="center"/>
    </xf>
    <xf numFmtId="3" fontId="30" fillId="0" borderId="25" xfId="0" applyNumberFormat="1" applyFont="1" applyBorder="1" applyAlignment="1">
      <alignment vertical="center"/>
    </xf>
    <xf numFmtId="3" fontId="30" fillId="4" borderId="25" xfId="0" applyNumberFormat="1" applyFont="1" applyFill="1" applyBorder="1" applyAlignment="1">
      <alignment vertical="center"/>
    </xf>
    <xf numFmtId="3" fontId="41" fillId="0" borderId="143" xfId="0" applyNumberFormat="1" applyFont="1" applyBorder="1" applyAlignment="1">
      <alignment horizontal="right" vertical="center"/>
    </xf>
    <xf numFmtId="0" fontId="41" fillId="7" borderId="108" xfId="0" applyFont="1" applyFill="1" applyBorder="1" applyAlignment="1">
      <alignment horizontal="center" vertical="center"/>
    </xf>
    <xf numFmtId="3" fontId="41" fillId="7" borderId="132" xfId="0" applyNumberFormat="1" applyFont="1" applyFill="1" applyBorder="1" applyAlignment="1" applyProtection="1">
      <alignment horizontal="center" vertical="center" wrapText="1"/>
    </xf>
    <xf numFmtId="3" fontId="41" fillId="7" borderId="145" xfId="0" applyNumberFormat="1" applyFont="1" applyFill="1" applyBorder="1" applyAlignment="1" applyProtection="1">
      <alignment horizontal="center" vertical="center"/>
    </xf>
    <xf numFmtId="3" fontId="30" fillId="5" borderId="165" xfId="0" applyNumberFormat="1" applyFont="1" applyFill="1" applyBorder="1" applyAlignment="1" applyProtection="1">
      <alignment horizontal="center"/>
    </xf>
    <xf numFmtId="3" fontId="9" fillId="0" borderId="166" xfId="0" applyNumberFormat="1" applyFont="1" applyFill="1" applyBorder="1" applyAlignment="1" applyProtection="1">
      <alignment vertical="center"/>
    </xf>
    <xf numFmtId="0" fontId="0" fillId="0" borderId="165" xfId="0" applyFont="1" applyBorder="1"/>
    <xf numFmtId="3" fontId="41" fillId="0" borderId="111" xfId="0" applyNumberFormat="1" applyFont="1" applyBorder="1" applyAlignment="1" applyProtection="1">
      <alignment horizontal="left" vertical="center"/>
    </xf>
    <xf numFmtId="3" fontId="41" fillId="0" borderId="25" xfId="0" applyNumberFormat="1" applyFont="1" applyBorder="1" applyAlignment="1" applyProtection="1">
      <alignment horizontal="left"/>
    </xf>
    <xf numFmtId="3" fontId="30" fillId="0" borderId="25" xfId="0" applyNumberFormat="1" applyFont="1" applyBorder="1" applyAlignment="1" applyProtection="1">
      <alignment horizontal="left"/>
    </xf>
    <xf numFmtId="3" fontId="41" fillId="0" borderId="113" xfId="0" applyNumberFormat="1" applyFont="1" applyBorder="1" applyAlignment="1" applyProtection="1">
      <alignment horizontal="left" vertical="center"/>
    </xf>
    <xf numFmtId="3" fontId="30" fillId="0" borderId="25" xfId="0" applyNumberFormat="1" applyFont="1" applyFill="1" applyBorder="1" applyAlignment="1" applyProtection="1"/>
    <xf numFmtId="3" fontId="30" fillId="0" borderId="25" xfId="0" applyNumberFormat="1" applyFont="1" applyFill="1" applyBorder="1" applyAlignment="1" applyProtection="1">
      <alignment vertical="center" wrapText="1"/>
    </xf>
    <xf numFmtId="3" fontId="41" fillId="0" borderId="111" xfId="0" applyNumberFormat="1" applyFont="1" applyFill="1" applyBorder="1" applyAlignment="1" applyProtection="1">
      <alignment vertical="center"/>
    </xf>
    <xf numFmtId="3" fontId="30" fillId="0" borderId="114" xfId="0" applyNumberFormat="1" applyFont="1" applyFill="1" applyBorder="1" applyAlignment="1" applyProtection="1"/>
    <xf numFmtId="0" fontId="30" fillId="0" borderId="107" xfId="0" applyFont="1" applyBorder="1"/>
    <xf numFmtId="3" fontId="30" fillId="0" borderId="25" xfId="0" applyNumberFormat="1" applyFont="1" applyBorder="1"/>
    <xf numFmtId="3" fontId="41" fillId="0" borderId="112" xfId="0" applyNumberFormat="1" applyFont="1" applyBorder="1" applyAlignment="1" applyProtection="1">
      <alignment horizontal="left" vertical="center"/>
    </xf>
    <xf numFmtId="3" fontId="41" fillId="0" borderId="113" xfId="0" applyNumberFormat="1" applyFont="1" applyFill="1" applyBorder="1" applyAlignment="1" applyProtection="1">
      <alignment vertical="center"/>
    </xf>
    <xf numFmtId="3" fontId="41" fillId="0" borderId="113" xfId="0" applyNumberFormat="1" applyFont="1" applyBorder="1" applyAlignment="1">
      <alignment vertical="center"/>
    </xf>
    <xf numFmtId="3" fontId="41" fillId="0" borderId="111" xfId="0" applyNumberFormat="1" applyFont="1" applyBorder="1" applyAlignment="1">
      <alignment vertical="center"/>
    </xf>
    <xf numFmtId="169" fontId="41" fillId="0" borderId="141" xfId="0" applyNumberFormat="1" applyFont="1" applyFill="1" applyBorder="1" applyAlignment="1" applyProtection="1">
      <alignment vertical="center"/>
    </xf>
    <xf numFmtId="3" fontId="41" fillId="0" borderId="110" xfId="0" applyNumberFormat="1" applyFont="1" applyBorder="1" applyAlignment="1" applyProtection="1">
      <alignment horizontal="left" vertical="center"/>
    </xf>
    <xf numFmtId="3" fontId="41" fillId="0" borderId="25" xfId="0" applyNumberFormat="1" applyFont="1" applyFill="1" applyBorder="1" applyProtection="1"/>
    <xf numFmtId="3" fontId="41" fillId="0" borderId="25" xfId="0" applyNumberFormat="1" applyFont="1" applyBorder="1"/>
    <xf numFmtId="169" fontId="41" fillId="0" borderId="35" xfId="0" applyNumberFormat="1" applyFont="1" applyFill="1" applyBorder="1" applyProtection="1"/>
    <xf numFmtId="3" fontId="41" fillId="0" borderId="110" xfId="0" applyNumberFormat="1" applyFont="1" applyFill="1" applyBorder="1" applyAlignment="1" applyProtection="1">
      <alignment horizontal="left" vertical="center"/>
    </xf>
    <xf numFmtId="3" fontId="41" fillId="0" borderId="166" xfId="0" applyNumberFormat="1" applyFont="1" applyBorder="1" applyAlignment="1">
      <alignment vertical="center"/>
    </xf>
    <xf numFmtId="3" fontId="41" fillId="0" borderId="116" xfId="0" applyNumberFormat="1" applyFont="1" applyBorder="1" applyAlignment="1" applyProtection="1">
      <alignment horizontal="center" vertical="center"/>
    </xf>
    <xf numFmtId="3" fontId="41" fillId="0" borderId="116" xfId="0" applyNumberFormat="1" applyFont="1" applyFill="1" applyBorder="1" applyAlignment="1" applyProtection="1">
      <alignment vertical="center"/>
    </xf>
    <xf numFmtId="3" fontId="41" fillId="0" borderId="116" xfId="0" applyNumberFormat="1" applyFont="1" applyBorder="1" applyAlignment="1">
      <alignment vertical="center"/>
    </xf>
    <xf numFmtId="0" fontId="41" fillId="8" borderId="146" xfId="0" applyFont="1" applyFill="1" applyBorder="1" applyAlignment="1">
      <alignment horizontal="center" vertical="center"/>
    </xf>
    <xf numFmtId="0" fontId="41" fillId="8" borderId="75" xfId="0" applyFont="1" applyFill="1" applyBorder="1" applyAlignment="1">
      <alignment horizontal="center" vertical="center"/>
    </xf>
    <xf numFmtId="0" fontId="41" fillId="8" borderId="126" xfId="0" applyFont="1" applyFill="1" applyBorder="1" applyAlignment="1">
      <alignment horizontal="center" vertical="center"/>
    </xf>
    <xf numFmtId="0" fontId="41" fillId="8" borderId="96" xfId="0" applyFont="1" applyFill="1" applyBorder="1" applyAlignment="1">
      <alignment horizontal="center" vertical="center"/>
    </xf>
    <xf numFmtId="0" fontId="41" fillId="8" borderId="123" xfId="0" applyFont="1" applyFill="1" applyBorder="1" applyAlignment="1">
      <alignment vertical="center"/>
    </xf>
    <xf numFmtId="0" fontId="41" fillId="8" borderId="120" xfId="0" applyFont="1" applyFill="1" applyBorder="1" applyAlignment="1">
      <alignment horizontal="center" vertical="center" wrapText="1"/>
    </xf>
    <xf numFmtId="3" fontId="41" fillId="0" borderId="76" xfId="0" applyNumberFormat="1" applyFont="1" applyBorder="1" applyAlignment="1" applyProtection="1">
      <alignment horizontal="left" vertical="center"/>
    </xf>
    <xf numFmtId="3" fontId="41" fillId="0" borderId="125" xfId="0" applyNumberFormat="1" applyFont="1" applyFill="1" applyBorder="1" applyProtection="1"/>
    <xf numFmtId="3" fontId="41" fillId="0" borderId="75" xfId="0" applyNumberFormat="1" applyFont="1" applyFill="1" applyBorder="1" applyProtection="1"/>
    <xf numFmtId="3" fontId="41" fillId="0" borderId="126" xfId="0" applyNumberFormat="1" applyFont="1" applyFill="1" applyBorder="1" applyProtection="1"/>
    <xf numFmtId="3" fontId="41" fillId="0" borderId="143" xfId="0" applyNumberFormat="1" applyFont="1" applyFill="1" applyBorder="1" applyProtection="1"/>
    <xf numFmtId="3" fontId="41" fillId="0" borderId="135" xfId="0" applyNumberFormat="1" applyFont="1" applyFill="1" applyBorder="1" applyProtection="1"/>
    <xf numFmtId="3" fontId="41" fillId="0" borderId="75" xfId="0" applyNumberFormat="1" applyFont="1" applyBorder="1"/>
    <xf numFmtId="169" fontId="41" fillId="0" borderId="77" xfId="0" applyNumberFormat="1" applyFont="1" applyBorder="1"/>
    <xf numFmtId="3" fontId="41" fillId="0" borderId="45" xfId="0" applyNumberFormat="1" applyFont="1" applyBorder="1" applyAlignment="1" applyProtection="1">
      <alignment horizontal="left" vertical="center"/>
    </xf>
    <xf numFmtId="3" fontId="41" fillId="0" borderId="47" xfId="0" applyNumberFormat="1" applyFont="1" applyBorder="1" applyAlignment="1" applyProtection="1">
      <alignment horizontal="left" vertical="center"/>
    </xf>
    <xf numFmtId="3" fontId="41" fillId="0" borderId="128" xfId="0" applyNumberFormat="1" applyFont="1" applyFill="1" applyBorder="1" applyProtection="1"/>
    <xf numFmtId="3" fontId="41" fillId="0" borderId="46" xfId="0" applyNumberFormat="1" applyFont="1" applyFill="1" applyBorder="1" applyProtection="1"/>
    <xf numFmtId="3" fontId="41" fillId="0" borderId="129" xfId="0" applyNumberFormat="1" applyFont="1" applyFill="1" applyBorder="1" applyProtection="1"/>
    <xf numFmtId="3" fontId="41" fillId="0" borderId="149" xfId="0" applyNumberFormat="1" applyFont="1" applyFill="1" applyBorder="1" applyProtection="1"/>
    <xf numFmtId="3" fontId="41" fillId="0" borderId="45" xfId="0" applyNumberFormat="1" applyFont="1" applyFill="1" applyBorder="1" applyProtection="1"/>
    <xf numFmtId="3" fontId="41" fillId="0" borderId="46" xfId="0" applyNumberFormat="1" applyFont="1" applyBorder="1"/>
    <xf numFmtId="169" fontId="41" fillId="0" borderId="89" xfId="0" applyNumberFormat="1" applyFont="1" applyBorder="1"/>
    <xf numFmtId="3" fontId="41" fillId="0" borderId="78" xfId="0" applyNumberFormat="1" applyFont="1" applyBorder="1" applyAlignment="1" applyProtection="1">
      <alignment horizontal="left"/>
    </xf>
    <xf numFmtId="3" fontId="41" fillId="0" borderId="80" xfId="0" applyNumberFormat="1" applyFont="1" applyBorder="1" applyAlignment="1" applyProtection="1">
      <alignment horizontal="left" vertical="center"/>
    </xf>
    <xf numFmtId="3" fontId="41" fillId="0" borderId="130" xfId="0" applyNumberFormat="1" applyFont="1" applyFill="1" applyBorder="1" applyProtection="1"/>
    <xf numFmtId="3" fontId="41" fillId="0" borderId="79" xfId="0" applyNumberFormat="1" applyFont="1" applyFill="1" applyBorder="1" applyProtection="1"/>
    <xf numFmtId="3" fontId="41" fillId="0" borderId="131" xfId="0" applyNumberFormat="1" applyFont="1" applyFill="1" applyBorder="1" applyProtection="1"/>
    <xf numFmtId="3" fontId="41" fillId="0" borderId="150" xfId="0" applyNumberFormat="1" applyFont="1" applyFill="1" applyBorder="1" applyProtection="1"/>
    <xf numFmtId="3" fontId="41" fillId="0" borderId="78" xfId="0" applyNumberFormat="1" applyFont="1" applyFill="1" applyBorder="1" applyProtection="1"/>
    <xf numFmtId="3" fontId="41" fillId="0" borderId="79" xfId="0" applyNumberFormat="1" applyFont="1" applyBorder="1"/>
    <xf numFmtId="169" fontId="65" fillId="0" borderId="89" xfId="0" applyNumberFormat="1" applyFont="1" applyBorder="1"/>
    <xf numFmtId="3" fontId="41" fillId="0" borderId="76" xfId="0" applyNumberFormat="1" applyFont="1" applyFill="1" applyBorder="1" applyAlignment="1" applyProtection="1">
      <alignment horizontal="left" vertical="center"/>
    </xf>
    <xf numFmtId="3" fontId="41" fillId="0" borderId="97" xfId="0" applyNumberFormat="1" applyFont="1" applyFill="1" applyBorder="1" applyAlignment="1" applyProtection="1">
      <alignment vertical="center"/>
    </xf>
    <xf numFmtId="3" fontId="41" fillId="0" borderId="97" xfId="0" applyNumberFormat="1" applyFont="1" applyBorder="1" applyAlignment="1" applyProtection="1">
      <alignment horizontal="center" vertical="center"/>
    </xf>
    <xf numFmtId="3" fontId="41" fillId="0" borderId="125" xfId="0" applyNumberFormat="1" applyFont="1" applyFill="1" applyBorder="1" applyAlignment="1" applyProtection="1">
      <alignment vertical="center"/>
    </xf>
    <xf numFmtId="3" fontId="41" fillId="0" borderId="75" xfId="0" applyNumberFormat="1" applyFont="1" applyFill="1" applyBorder="1" applyAlignment="1" applyProtection="1">
      <alignment vertical="center"/>
    </xf>
    <xf numFmtId="3" fontId="41" fillId="0" borderId="126" xfId="0" applyNumberFormat="1" applyFont="1" applyFill="1" applyBorder="1" applyAlignment="1" applyProtection="1">
      <alignment vertical="center"/>
    </xf>
    <xf numFmtId="3" fontId="41" fillId="0" borderId="135" xfId="0" applyNumberFormat="1" applyFont="1" applyFill="1" applyBorder="1" applyAlignment="1" applyProtection="1">
      <alignment vertical="center"/>
    </xf>
    <xf numFmtId="3" fontId="41" fillId="0" borderId="75" xfId="0" applyNumberFormat="1" applyFont="1" applyBorder="1" applyAlignment="1">
      <alignment vertical="center"/>
    </xf>
    <xf numFmtId="3" fontId="30" fillId="0" borderId="13" xfId="0" applyNumberFormat="1" applyFont="1" applyBorder="1" applyAlignment="1" applyProtection="1">
      <alignment horizontal="left"/>
    </xf>
    <xf numFmtId="3" fontId="30" fillId="0" borderId="13" xfId="0" applyNumberFormat="1" applyFont="1" applyFill="1" applyBorder="1" applyAlignment="1" applyProtection="1"/>
    <xf numFmtId="0" fontId="41" fillId="0" borderId="0" xfId="0" applyFont="1"/>
    <xf numFmtId="0" fontId="41" fillId="8" borderId="134" xfId="0" applyFont="1" applyFill="1" applyBorder="1" applyAlignment="1">
      <alignment horizontal="center" vertical="center" wrapText="1"/>
    </xf>
    <xf numFmtId="0" fontId="26" fillId="0" borderId="81" xfId="0" applyFont="1" applyBorder="1" applyAlignment="1">
      <alignment horizontal="center" vertical="center"/>
    </xf>
    <xf numFmtId="0" fontId="9" fillId="8" borderId="117" xfId="0" applyFont="1" applyFill="1" applyBorder="1" applyAlignment="1">
      <alignment horizontal="center" vertical="center" wrapText="1"/>
    </xf>
    <xf numFmtId="0" fontId="9" fillId="8" borderId="84" xfId="0" applyFont="1" applyFill="1" applyBorder="1" applyAlignment="1">
      <alignment horizontal="center" vertical="center" wrapText="1"/>
    </xf>
    <xf numFmtId="0" fontId="9" fillId="8" borderId="93" xfId="0" applyFont="1" applyFill="1" applyBorder="1" applyAlignment="1">
      <alignment horizontal="center" vertical="center"/>
    </xf>
    <xf numFmtId="0" fontId="9" fillId="8" borderId="98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41" fillId="7" borderId="82" xfId="0" applyFont="1" applyFill="1" applyBorder="1" applyAlignment="1">
      <alignment horizontal="center" vertical="center"/>
    </xf>
    <xf numFmtId="0" fontId="41" fillId="7" borderId="83" xfId="0" applyFont="1" applyFill="1" applyBorder="1" applyAlignment="1">
      <alignment horizontal="center" vertical="center"/>
    </xf>
    <xf numFmtId="0" fontId="41" fillId="7" borderId="53" xfId="0" applyFont="1" applyFill="1" applyBorder="1" applyAlignment="1">
      <alignment horizontal="center" vertical="center" wrapText="1"/>
    </xf>
    <xf numFmtId="0" fontId="41" fillId="7" borderId="54" xfId="0" applyFont="1" applyFill="1" applyBorder="1" applyAlignment="1">
      <alignment horizontal="center" vertical="center" wrapText="1"/>
    </xf>
    <xf numFmtId="0" fontId="41" fillId="7" borderId="49" xfId="0" applyFont="1" applyFill="1" applyBorder="1" applyAlignment="1">
      <alignment horizontal="center" vertical="center"/>
    </xf>
    <xf numFmtId="0" fontId="41" fillId="7" borderId="52" xfId="0" applyFont="1" applyFill="1" applyBorder="1" applyAlignment="1">
      <alignment horizontal="center" vertical="center"/>
    </xf>
    <xf numFmtId="0" fontId="41" fillId="7" borderId="99" xfId="0" applyFont="1" applyFill="1" applyBorder="1" applyAlignment="1">
      <alignment horizontal="center" vertical="center"/>
    </xf>
    <xf numFmtId="0" fontId="41" fillId="7" borderId="100" xfId="0" applyFont="1" applyFill="1" applyBorder="1" applyAlignment="1">
      <alignment horizontal="center" vertical="center"/>
    </xf>
    <xf numFmtId="0" fontId="41" fillId="7" borderId="101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41" fillId="7" borderId="59" xfId="0" applyFont="1" applyFill="1" applyBorder="1" applyAlignment="1">
      <alignment horizontal="center" vertical="center" wrapText="1"/>
    </xf>
    <xf numFmtId="0" fontId="41" fillId="7" borderId="62" xfId="0" applyFont="1" applyFill="1" applyBorder="1" applyAlignment="1">
      <alignment horizontal="center" vertical="center" wrapText="1"/>
    </xf>
    <xf numFmtId="0" fontId="41" fillId="7" borderId="60" xfId="0" applyFont="1" applyFill="1" applyBorder="1" applyAlignment="1">
      <alignment horizontal="center" vertical="center" wrapText="1"/>
    </xf>
    <xf numFmtId="0" fontId="41" fillId="7" borderId="20" xfId="0" applyFont="1" applyFill="1" applyBorder="1" applyAlignment="1">
      <alignment horizontal="center" vertical="center" wrapText="1"/>
    </xf>
    <xf numFmtId="0" fontId="41" fillId="7" borderId="61" xfId="0" applyFont="1" applyFill="1" applyBorder="1" applyAlignment="1">
      <alignment horizontal="center" vertical="center"/>
    </xf>
    <xf numFmtId="0" fontId="41" fillId="7" borderId="19" xfId="0" applyFont="1" applyFill="1" applyBorder="1" applyAlignment="1">
      <alignment horizontal="center" vertical="center"/>
    </xf>
    <xf numFmtId="0" fontId="41" fillId="7" borderId="90" xfId="0" applyFont="1" applyFill="1" applyBorder="1" applyAlignment="1">
      <alignment horizontal="center" vertical="center"/>
    </xf>
    <xf numFmtId="0" fontId="41" fillId="7" borderId="91" xfId="0" applyFont="1" applyFill="1" applyBorder="1" applyAlignment="1">
      <alignment horizontal="center" vertical="center"/>
    </xf>
    <xf numFmtId="0" fontId="41" fillId="7" borderId="9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1" fillId="7" borderId="64" xfId="0" applyFont="1" applyFill="1" applyBorder="1" applyAlignment="1">
      <alignment horizontal="center" vertical="center"/>
    </xf>
    <xf numFmtId="0" fontId="41" fillId="7" borderId="65" xfId="0" applyFont="1" applyFill="1" applyBorder="1" applyAlignment="1">
      <alignment horizontal="center" vertical="center"/>
    </xf>
    <xf numFmtId="0" fontId="41" fillId="7" borderId="102" xfId="0" applyFont="1" applyFill="1" applyBorder="1" applyAlignment="1">
      <alignment horizontal="center" vertical="center"/>
    </xf>
    <xf numFmtId="0" fontId="41" fillId="7" borderId="103" xfId="0" applyFont="1" applyFill="1" applyBorder="1" applyAlignment="1">
      <alignment horizontal="center" vertical="center"/>
    </xf>
    <xf numFmtId="0" fontId="41" fillId="7" borderId="104" xfId="0" applyFont="1" applyFill="1" applyBorder="1" applyAlignment="1">
      <alignment horizontal="center" vertical="center"/>
    </xf>
    <xf numFmtId="0" fontId="2" fillId="8" borderId="160" xfId="0" applyFont="1" applyFill="1" applyBorder="1" applyAlignment="1">
      <alignment horizontal="center" vertical="center" wrapText="1"/>
    </xf>
    <xf numFmtId="0" fontId="2" fillId="8" borderId="155" xfId="0" applyFont="1" applyFill="1" applyBorder="1" applyAlignment="1">
      <alignment horizontal="center" vertical="center" wrapText="1"/>
    </xf>
    <xf numFmtId="0" fontId="41" fillId="7" borderId="43" xfId="0" applyFont="1" applyFill="1" applyBorder="1" applyAlignment="1">
      <alignment horizontal="center" vertical="center" wrapText="1"/>
    </xf>
    <xf numFmtId="0" fontId="41" fillId="7" borderId="17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1" fillId="7" borderId="48" xfId="0" applyFont="1" applyFill="1" applyBorder="1" applyAlignment="1">
      <alignment horizontal="center" vertical="center" wrapText="1"/>
    </xf>
    <xf numFmtId="0" fontId="2" fillId="8" borderId="167" xfId="0" applyFont="1" applyFill="1" applyBorder="1" applyAlignment="1">
      <alignment horizontal="center" vertical="center" wrapText="1"/>
    </xf>
    <xf numFmtId="0" fontId="2" fillId="8" borderId="164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161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56" xfId="0" applyFont="1" applyFill="1" applyBorder="1" applyAlignment="1">
      <alignment horizontal="center" vertical="center"/>
    </xf>
    <xf numFmtId="0" fontId="2" fillId="7" borderId="157" xfId="0" applyFont="1" applyFill="1" applyBorder="1" applyAlignment="1">
      <alignment horizontal="center" vertical="center"/>
    </xf>
    <xf numFmtId="0" fontId="2" fillId="7" borderId="15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1" fillId="7" borderId="94" xfId="0" applyFont="1" applyFill="1" applyBorder="1" applyAlignment="1">
      <alignment horizontal="center" vertical="center"/>
    </xf>
    <xf numFmtId="0" fontId="41" fillId="7" borderId="105" xfId="0" applyFont="1" applyFill="1" applyBorder="1" applyAlignment="1">
      <alignment horizontal="center" vertical="center"/>
    </xf>
    <xf numFmtId="0" fontId="41" fillId="7" borderId="96" xfId="0" applyFont="1" applyFill="1" applyBorder="1" applyAlignment="1">
      <alignment horizontal="center" vertical="center"/>
    </xf>
    <xf numFmtId="0" fontId="41" fillId="7" borderId="108" xfId="0" applyFont="1" applyFill="1" applyBorder="1" applyAlignment="1">
      <alignment horizontal="center" vertical="center"/>
    </xf>
    <xf numFmtId="3" fontId="41" fillId="7" borderId="96" xfId="0" applyNumberFormat="1" applyFont="1" applyFill="1" applyBorder="1" applyAlignment="1" applyProtection="1">
      <alignment horizontal="center" vertical="center" wrapText="1"/>
    </xf>
    <xf numFmtId="3" fontId="41" fillId="7" borderId="108" xfId="0" applyNumberFormat="1" applyFont="1" applyFill="1" applyBorder="1" applyAlignment="1" applyProtection="1">
      <alignment horizontal="center" vertical="center" wrapText="1"/>
    </xf>
    <xf numFmtId="170" fontId="41" fillId="7" borderId="168" xfId="0" applyNumberFormat="1" applyFont="1" applyFill="1" applyBorder="1" applyAlignment="1" applyProtection="1">
      <alignment horizontal="center" vertical="center" wrapText="1"/>
    </xf>
    <xf numFmtId="170" fontId="41" fillId="7" borderId="169" xfId="0" applyNumberFormat="1" applyFont="1" applyFill="1" applyBorder="1" applyAlignment="1" applyProtection="1">
      <alignment horizontal="center" vertical="center" wrapText="1"/>
    </xf>
    <xf numFmtId="170" fontId="41" fillId="7" borderId="170" xfId="0" applyNumberFormat="1" applyFont="1" applyFill="1" applyBorder="1" applyAlignment="1" applyProtection="1">
      <alignment horizontal="center" vertical="center" wrapText="1"/>
    </xf>
    <xf numFmtId="0" fontId="9" fillId="0" borderId="119" xfId="0" applyFont="1" applyBorder="1" applyAlignment="1">
      <alignment horizontal="center" vertical="center"/>
    </xf>
    <xf numFmtId="0" fontId="41" fillId="7" borderId="36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34" xfId="0" applyFont="1" applyFill="1" applyBorder="1" applyAlignment="1">
      <alignment horizontal="center" vertical="center" wrapText="1"/>
    </xf>
    <xf numFmtId="0" fontId="41" fillId="7" borderId="6" xfId="0" applyFont="1" applyFill="1" applyBorder="1" applyAlignment="1">
      <alignment horizontal="center" vertical="center" wrapText="1"/>
    </xf>
    <xf numFmtId="0" fontId="41" fillId="7" borderId="136" xfId="0" applyFont="1" applyFill="1" applyBorder="1" applyAlignment="1">
      <alignment horizontal="center" vertical="center" wrapText="1"/>
    </xf>
    <xf numFmtId="0" fontId="41" fillId="7" borderId="137" xfId="0" applyFont="1" applyFill="1" applyBorder="1" applyAlignment="1">
      <alignment horizontal="center" vertical="center" wrapText="1"/>
    </xf>
    <xf numFmtId="0" fontId="41" fillId="7" borderId="162" xfId="0" applyFont="1" applyFill="1" applyBorder="1" applyAlignment="1">
      <alignment horizontal="center" vertical="center"/>
    </xf>
    <xf numFmtId="0" fontId="41" fillId="7" borderId="37" xfId="0" applyFont="1" applyFill="1" applyBorder="1" applyAlignment="1">
      <alignment horizontal="center" vertical="center"/>
    </xf>
    <xf numFmtId="0" fontId="41" fillId="7" borderId="148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" fillId="8" borderId="141" xfId="0" applyFont="1" applyFill="1" applyBorder="1" applyAlignment="1">
      <alignment horizontal="center" vertical="center" wrapText="1"/>
    </xf>
    <xf numFmtId="0" fontId="2" fillId="8" borderId="134" xfId="0" applyFont="1" applyFill="1" applyBorder="1" applyAlignment="1">
      <alignment horizontal="center" vertical="center" wrapText="1"/>
    </xf>
    <xf numFmtId="0" fontId="2" fillId="8" borderId="152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147" xfId="0" applyFont="1" applyFill="1" applyBorder="1" applyAlignment="1">
      <alignment horizontal="center" vertical="center" wrapText="1"/>
    </xf>
    <xf numFmtId="0" fontId="9" fillId="8" borderId="117" xfId="0" applyFont="1" applyFill="1" applyBorder="1" applyAlignment="1">
      <alignment horizontal="center" vertical="center"/>
    </xf>
    <xf numFmtId="0" fontId="9" fillId="8" borderId="154" xfId="0" applyFont="1" applyFill="1" applyBorder="1" applyAlignment="1">
      <alignment horizontal="center" vertical="center"/>
    </xf>
    <xf numFmtId="170" fontId="7" fillId="0" borderId="0" xfId="0" applyNumberFormat="1" applyFont="1" applyBorder="1" applyAlignment="1" applyProtection="1">
      <alignment horizontal="left"/>
    </xf>
    <xf numFmtId="0" fontId="41" fillId="8" borderId="122" xfId="0" applyFont="1" applyFill="1" applyBorder="1" applyAlignment="1">
      <alignment horizontal="center" vertical="center"/>
    </xf>
    <xf numFmtId="0" fontId="41" fillId="8" borderId="13" xfId="0" applyFont="1" applyFill="1" applyBorder="1" applyAlignment="1">
      <alignment horizontal="center" vertical="center"/>
    </xf>
    <xf numFmtId="0" fontId="41" fillId="8" borderId="41" xfId="0" applyFont="1" applyFill="1" applyBorder="1" applyAlignment="1">
      <alignment horizontal="center" vertical="center" wrapText="1"/>
    </xf>
    <xf numFmtId="0" fontId="41" fillId="8" borderId="39" xfId="0" applyFont="1" applyFill="1" applyBorder="1" applyAlignment="1">
      <alignment horizontal="center" vertical="center" wrapText="1"/>
    </xf>
    <xf numFmtId="0" fontId="41" fillId="8" borderId="132" xfId="0" applyFont="1" applyFill="1" applyBorder="1" applyAlignment="1">
      <alignment horizontal="center" vertical="center"/>
    </xf>
    <xf numFmtId="0" fontId="41" fillId="8" borderId="134" xfId="0" applyFont="1" applyFill="1" applyBorder="1" applyAlignment="1">
      <alignment horizontal="center" vertical="center"/>
    </xf>
    <xf numFmtId="0" fontId="41" fillId="8" borderId="135" xfId="0" applyFont="1" applyFill="1" applyBorder="1" applyAlignment="1">
      <alignment horizontal="center" vertical="center"/>
    </xf>
    <xf numFmtId="3" fontId="39" fillId="4" borderId="0" xfId="0" applyNumberFormat="1" applyFont="1" applyFill="1" applyBorder="1"/>
  </cellXfs>
  <cellStyles count="10">
    <cellStyle name="Euro" xfId="1"/>
    <cellStyle name="Millares" xfId="9" builtinId="3"/>
    <cellStyle name="Moneda" xfId="2" builtinId="4"/>
    <cellStyle name="Normal" xfId="0" builtinId="0"/>
    <cellStyle name="Normal 2" xfId="3"/>
    <cellStyle name="Normal 2 2" xfId="5"/>
    <cellStyle name="Normal 3" xfId="6"/>
    <cellStyle name="Normal 3 2" xfId="8"/>
    <cellStyle name="Normal 6" xfId="7"/>
    <cellStyle name="Normal 7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62948"/>
      <color rgb="FF000066"/>
      <color rgb="FFFFCCFF"/>
      <color rgb="FF003399"/>
      <color rgb="FFFFFFCC"/>
      <color rgb="FF0066CC"/>
      <color rgb="FF0033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49</xdr:row>
      <xdr:rowOff>30480</xdr:rowOff>
    </xdr:from>
    <xdr:to>
      <xdr:col>1</xdr:col>
      <xdr:colOff>2446020</xdr:colOff>
      <xdr:row>50</xdr:row>
      <xdr:rowOff>91440</xdr:rowOff>
    </xdr:to>
    <xdr:sp macro="" textlink="">
      <xdr:nvSpPr>
        <xdr:cNvPr id="2" name="CuadroTexto 1"/>
        <xdr:cNvSpPr txBox="1"/>
      </xdr:nvSpPr>
      <xdr:spPr>
        <a:xfrm>
          <a:off x="7620" y="10568940"/>
          <a:ext cx="3459480" cy="25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1000" b="1">
              <a:latin typeface="Arial" panose="020B0604020202020204" pitchFamily="34" charset="0"/>
              <a:cs typeface="Arial" panose="020B0604020202020204" pitchFamily="34" charset="0"/>
            </a:rPr>
            <a:t>Fuente: Dirección Nacional de Presupuesto</a:t>
          </a:r>
          <a:r>
            <a:rPr lang="es-PA" sz="100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0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1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2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3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4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5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60960</xdr:colOff>
      <xdr:row>31</xdr:row>
      <xdr:rowOff>99060</xdr:rowOff>
    </xdr:from>
    <xdr:to>
      <xdr:col>1</xdr:col>
      <xdr:colOff>579120</xdr:colOff>
      <xdr:row>32</xdr:row>
      <xdr:rowOff>152400</xdr:rowOff>
    </xdr:to>
    <xdr:sp macro="" textlink="">
      <xdr:nvSpPr>
        <xdr:cNvPr id="2" name="CuadroTexto 1"/>
        <xdr:cNvSpPr txBox="1"/>
      </xdr:nvSpPr>
      <xdr:spPr>
        <a:xfrm>
          <a:off x="60960" y="7421880"/>
          <a:ext cx="299466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1050" b="1">
              <a:latin typeface="Arial" panose="020B0604020202020204" pitchFamily="34" charset="0"/>
              <a:cs typeface="Arial" panose="020B0604020202020204" pitchFamily="34" charset="0"/>
            </a:rPr>
            <a:t>Fuente: Dirección Nacional de Presupuesto.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37</xdr:row>
      <xdr:rowOff>0</xdr:rowOff>
    </xdr:from>
    <xdr:to>
      <xdr:col>0</xdr:col>
      <xdr:colOff>238125</xdr:colOff>
      <xdr:row>38</xdr:row>
      <xdr:rowOff>38100</xdr:rowOff>
    </xdr:to>
    <xdr:sp macro="" textlink="">
      <xdr:nvSpPr>
        <xdr:cNvPr id="50827" name="Text Box 1"/>
        <xdr:cNvSpPr txBox="1">
          <a:spLocks noChangeArrowheads="1"/>
        </xdr:cNvSpPr>
      </xdr:nvSpPr>
      <xdr:spPr bwMode="auto">
        <a:xfrm>
          <a:off x="133350" y="1060132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83820</xdr:colOff>
      <xdr:row>30</xdr:row>
      <xdr:rowOff>137160</xdr:rowOff>
    </xdr:from>
    <xdr:to>
      <xdr:col>1</xdr:col>
      <xdr:colOff>76200</xdr:colOff>
      <xdr:row>32</xdr:row>
      <xdr:rowOff>106680</xdr:rowOff>
    </xdr:to>
    <xdr:sp macro="" textlink="">
      <xdr:nvSpPr>
        <xdr:cNvPr id="2" name="CuadroTexto 1"/>
        <xdr:cNvSpPr txBox="1"/>
      </xdr:nvSpPr>
      <xdr:spPr>
        <a:xfrm>
          <a:off x="83820" y="6126480"/>
          <a:ext cx="284988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900" b="1">
              <a:latin typeface="Arial" panose="020B0604020202020204" pitchFamily="34" charset="0"/>
              <a:cs typeface="Arial" panose="020B0604020202020204" pitchFamily="34" charset="0"/>
            </a:rPr>
            <a:t>Fuente: Dirección Nacional de Presupuesto.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55</xdr:row>
      <xdr:rowOff>121920</xdr:rowOff>
    </xdr:from>
    <xdr:to>
      <xdr:col>2</xdr:col>
      <xdr:colOff>38100</xdr:colOff>
      <xdr:row>57</xdr:row>
      <xdr:rowOff>7620</xdr:rowOff>
    </xdr:to>
    <xdr:sp macro="" textlink="">
      <xdr:nvSpPr>
        <xdr:cNvPr id="2" name="CuadroTexto 1"/>
        <xdr:cNvSpPr txBox="1"/>
      </xdr:nvSpPr>
      <xdr:spPr>
        <a:xfrm>
          <a:off x="7620" y="9486900"/>
          <a:ext cx="3162300" cy="358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900" b="1">
              <a:latin typeface="Arial" panose="020B0604020202020204" pitchFamily="34" charset="0"/>
              <a:cs typeface="Arial" panose="020B0604020202020204" pitchFamily="34" charset="0"/>
            </a:rPr>
            <a:t>Fuente:</a:t>
          </a:r>
          <a:r>
            <a:rPr lang="es-PA" sz="900" b="1" baseline="0">
              <a:latin typeface="Arial" panose="020B0604020202020204" pitchFamily="34" charset="0"/>
              <a:cs typeface="Arial" panose="020B0604020202020204" pitchFamily="34" charset="0"/>
            </a:rPr>
            <a:t> Dirección Nacional de Presupuesto.</a:t>
          </a:r>
          <a:endParaRPr lang="es-PA" sz="9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114300</xdr:rowOff>
    </xdr:from>
    <xdr:to>
      <xdr:col>1</xdr:col>
      <xdr:colOff>838200</xdr:colOff>
      <xdr:row>60</xdr:row>
      <xdr:rowOff>0</xdr:rowOff>
    </xdr:to>
    <xdr:sp macro="" textlink="">
      <xdr:nvSpPr>
        <xdr:cNvPr id="2" name="CuadroTexto 1"/>
        <xdr:cNvSpPr txBox="1"/>
      </xdr:nvSpPr>
      <xdr:spPr>
        <a:xfrm>
          <a:off x="0" y="9936480"/>
          <a:ext cx="333756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1000" b="1">
              <a:latin typeface="Arial" panose="020B0604020202020204" pitchFamily="34" charset="0"/>
              <a:cs typeface="Arial" panose="020B0604020202020204" pitchFamily="34" charset="0"/>
            </a:rPr>
            <a:t>Fuente: Dirección Nacional de Presupuesto.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57</xdr:row>
      <xdr:rowOff>99060</xdr:rowOff>
    </xdr:from>
    <xdr:to>
      <xdr:col>4</xdr:col>
      <xdr:colOff>22860</xdr:colOff>
      <xdr:row>58</xdr:row>
      <xdr:rowOff>83820</xdr:rowOff>
    </xdr:to>
    <xdr:sp macro="" textlink="">
      <xdr:nvSpPr>
        <xdr:cNvPr id="2" name="CuadroTexto 1"/>
        <xdr:cNvSpPr txBox="1"/>
      </xdr:nvSpPr>
      <xdr:spPr>
        <a:xfrm>
          <a:off x="106680" y="11635740"/>
          <a:ext cx="3733800" cy="236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1000" b="1">
              <a:latin typeface="Arial" panose="020B0604020202020204" pitchFamily="34" charset="0"/>
              <a:cs typeface="Arial" panose="020B0604020202020204" pitchFamily="34" charset="0"/>
            </a:rPr>
            <a:t>Fuente: Dirección Nacional de Presupuesto.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59</xdr:row>
      <xdr:rowOff>76200</xdr:rowOff>
    </xdr:from>
    <xdr:to>
      <xdr:col>2</xdr:col>
      <xdr:colOff>342900</xdr:colOff>
      <xdr:row>60</xdr:row>
      <xdr:rowOff>121920</xdr:rowOff>
    </xdr:to>
    <xdr:sp macro="" textlink="">
      <xdr:nvSpPr>
        <xdr:cNvPr id="2" name="CuadroTexto 1"/>
        <xdr:cNvSpPr txBox="1"/>
      </xdr:nvSpPr>
      <xdr:spPr>
        <a:xfrm>
          <a:off x="68580" y="12550140"/>
          <a:ext cx="32080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A" sz="1000" b="1">
              <a:latin typeface="Arial" panose="020B0604020202020204" pitchFamily="34" charset="0"/>
              <a:cs typeface="Arial" panose="020B0604020202020204" pitchFamily="34" charset="0"/>
            </a:rPr>
            <a:t>Fuente: Dirección</a:t>
          </a:r>
          <a:r>
            <a:rPr lang="es-PA" sz="1000" b="1" baseline="0">
              <a:latin typeface="Arial" panose="020B0604020202020204" pitchFamily="34" charset="0"/>
              <a:cs typeface="Arial" panose="020B0604020202020204" pitchFamily="34" charset="0"/>
            </a:rPr>
            <a:t> Nacional de Presupuesto.</a:t>
          </a:r>
          <a:endParaRPr lang="es-P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showZeros="0" workbookViewId="0">
      <selection activeCell="J35" sqref="J35"/>
    </sheetView>
  </sheetViews>
  <sheetFormatPr baseColWidth="10" defaultRowHeight="12.75"/>
  <cols>
    <col min="1" max="1" width="31.7109375" customWidth="1"/>
    <col min="2" max="2" width="13.28515625" customWidth="1"/>
    <col min="3" max="3" width="13.5703125" customWidth="1"/>
    <col min="4" max="4" width="15.7109375" customWidth="1"/>
  </cols>
  <sheetData>
    <row r="1" spans="1:8" ht="24" customHeight="1">
      <c r="A1" s="574" t="s">
        <v>376</v>
      </c>
      <c r="B1" s="574"/>
      <c r="C1" s="574"/>
      <c r="D1" s="574"/>
    </row>
    <row r="2" spans="1:8" ht="18.600000000000001" customHeight="1">
      <c r="A2" s="575" t="s">
        <v>0</v>
      </c>
      <c r="B2" s="577" t="s">
        <v>266</v>
      </c>
      <c r="C2" s="578"/>
      <c r="D2" s="578"/>
    </row>
    <row r="3" spans="1:8" ht="17.45" customHeight="1">
      <c r="A3" s="576"/>
      <c r="B3" s="420" t="s">
        <v>10</v>
      </c>
      <c r="C3" s="421" t="s">
        <v>2</v>
      </c>
      <c r="D3" s="420" t="s">
        <v>381</v>
      </c>
    </row>
    <row r="4" spans="1:8">
      <c r="A4" s="342"/>
      <c r="B4" s="343"/>
      <c r="C4" s="344"/>
      <c r="D4" s="345"/>
    </row>
    <row r="5" spans="1:8" ht="19.149999999999999" customHeight="1">
      <c r="A5" s="346" t="s">
        <v>17</v>
      </c>
      <c r="B5" s="347">
        <f>SUM(B7:B9)</f>
        <v>234334098</v>
      </c>
      <c r="C5" s="348">
        <f>SUM(C7:C9)</f>
        <v>61673525</v>
      </c>
      <c r="D5" s="347">
        <f>SUM(D7:D9)</f>
        <v>20996593.949999999</v>
      </c>
    </row>
    <row r="6" spans="1:8" ht="15">
      <c r="A6" s="349"/>
      <c r="B6" s="350"/>
      <c r="C6" s="351"/>
      <c r="D6" s="350"/>
    </row>
    <row r="7" spans="1:8" ht="13.5">
      <c r="A7" s="342" t="s">
        <v>267</v>
      </c>
      <c r="B7" s="162">
        <v>158641933</v>
      </c>
      <c r="C7" s="162">
        <v>46494109</v>
      </c>
      <c r="D7" s="422">
        <v>20519328.949999999</v>
      </c>
    </row>
    <row r="8" spans="1:8">
      <c r="A8" s="342"/>
      <c r="B8" s="352"/>
      <c r="C8" s="352"/>
      <c r="D8" s="423"/>
    </row>
    <row r="9" spans="1:8" ht="13.5">
      <c r="A9" s="342" t="s">
        <v>268</v>
      </c>
      <c r="B9" s="162">
        <v>75692165</v>
      </c>
      <c r="C9" s="162">
        <v>15179416</v>
      </c>
      <c r="D9" s="422">
        <v>477265</v>
      </c>
    </row>
    <row r="10" spans="1:8" ht="15">
      <c r="A10" s="349"/>
      <c r="B10" s="354"/>
      <c r="C10" s="354"/>
      <c r="D10" s="353"/>
    </row>
    <row r="11" spans="1:8" ht="19.149999999999999" customHeight="1">
      <c r="A11" s="346" t="s">
        <v>269</v>
      </c>
      <c r="B11" s="356">
        <v>234334098</v>
      </c>
      <c r="C11" s="356">
        <v>124369942</v>
      </c>
      <c r="D11" s="355">
        <v>29382158.210000001</v>
      </c>
    </row>
    <row r="12" spans="1:8" ht="15">
      <c r="A12" s="349"/>
      <c r="B12" s="354"/>
      <c r="C12" s="354"/>
      <c r="D12" s="353"/>
    </row>
    <row r="13" spans="1:8" ht="21" customHeight="1">
      <c r="A13" s="357" t="s">
        <v>21</v>
      </c>
      <c r="B13" s="359">
        <v>158641933</v>
      </c>
      <c r="C13" s="359">
        <v>48677777</v>
      </c>
      <c r="D13" s="358">
        <v>24130106.949999999</v>
      </c>
      <c r="H13" s="1" t="s">
        <v>6</v>
      </c>
    </row>
    <row r="14" spans="1:8">
      <c r="A14" s="357"/>
      <c r="B14" s="359"/>
      <c r="C14" s="359"/>
      <c r="D14" s="358"/>
    </row>
    <row r="15" spans="1:8" ht="13.5">
      <c r="A15" s="392" t="s">
        <v>303</v>
      </c>
      <c r="B15" s="244">
        <v>116348656</v>
      </c>
      <c r="C15" s="244">
        <v>30334786</v>
      </c>
      <c r="D15" s="424">
        <v>22366853.559999999</v>
      </c>
    </row>
    <row r="16" spans="1:8" ht="13.5">
      <c r="A16" s="392" t="s">
        <v>304</v>
      </c>
      <c r="B16" s="244">
        <v>18526746</v>
      </c>
      <c r="C16" s="244">
        <v>6292954</v>
      </c>
      <c r="D16" s="424">
        <v>846837.29</v>
      </c>
    </row>
    <row r="17" spans="1:4" ht="13.5">
      <c r="A17" s="392" t="s">
        <v>305</v>
      </c>
      <c r="B17" s="244">
        <v>7743903</v>
      </c>
      <c r="C17" s="244">
        <v>6460984</v>
      </c>
      <c r="D17" s="424">
        <v>574384.56999999995</v>
      </c>
    </row>
    <row r="18" spans="1:4" ht="13.5">
      <c r="A18" s="392" t="s">
        <v>306</v>
      </c>
      <c r="B18" s="244">
        <v>2503569</v>
      </c>
      <c r="C18" s="244">
        <v>1321918</v>
      </c>
      <c r="D18" s="424">
        <v>322232.73000000004</v>
      </c>
    </row>
    <row r="19" spans="1:4" ht="13.5">
      <c r="A19" s="392" t="s">
        <v>307</v>
      </c>
      <c r="B19" s="244">
        <v>13519059</v>
      </c>
      <c r="C19" s="244">
        <v>4267135</v>
      </c>
      <c r="D19" s="424">
        <v>19797.800000000003</v>
      </c>
    </row>
    <row r="20" spans="1:4" ht="15">
      <c r="A20" s="349"/>
      <c r="B20" s="354"/>
      <c r="C20" s="354"/>
      <c r="D20" s="353"/>
    </row>
    <row r="21" spans="1:4" ht="18.600000000000001" customHeight="1">
      <c r="A21" s="357" t="s">
        <v>22</v>
      </c>
      <c r="B21" s="359">
        <v>75692165</v>
      </c>
      <c r="C21" s="359">
        <v>75692165</v>
      </c>
      <c r="D21" s="358">
        <v>5252051.26</v>
      </c>
    </row>
    <row r="22" spans="1:4">
      <c r="A22" s="364"/>
      <c r="B22" s="359"/>
      <c r="C22" s="394"/>
      <c r="D22" s="358"/>
    </row>
    <row r="23" spans="1:4" ht="13.5">
      <c r="A23" s="392" t="s">
        <v>379</v>
      </c>
      <c r="B23" s="244">
        <v>610252</v>
      </c>
      <c r="C23" s="244">
        <v>610252</v>
      </c>
      <c r="D23" s="424">
        <v>0</v>
      </c>
    </row>
    <row r="24" spans="1:4" ht="13.5">
      <c r="A24" s="392" t="s">
        <v>304</v>
      </c>
      <c r="B24" s="244">
        <v>7209803</v>
      </c>
      <c r="C24" s="244">
        <v>6755074</v>
      </c>
      <c r="D24" s="424">
        <v>66103.570000000007</v>
      </c>
    </row>
    <row r="25" spans="1:4" ht="13.5">
      <c r="A25" s="392" t="s">
        <v>305</v>
      </c>
      <c r="B25" s="244">
        <v>2943759</v>
      </c>
      <c r="C25" s="244">
        <v>3811247.95</v>
      </c>
      <c r="D25" s="424">
        <v>142818.63999999998</v>
      </c>
    </row>
    <row r="26" spans="1:4" ht="13.5">
      <c r="A26" s="392" t="s">
        <v>308</v>
      </c>
      <c r="B26" s="244">
        <v>31678257</v>
      </c>
      <c r="C26" s="244">
        <v>35058386</v>
      </c>
      <c r="D26" s="424">
        <v>2924254.9000000004</v>
      </c>
    </row>
    <row r="27" spans="1:4" ht="13.5">
      <c r="A27" s="392" t="s">
        <v>309</v>
      </c>
      <c r="B27" s="244">
        <v>30100618</v>
      </c>
      <c r="C27" s="244">
        <v>24936414.050000001</v>
      </c>
      <c r="D27" s="424">
        <v>647559.15</v>
      </c>
    </row>
    <row r="28" spans="1:4" ht="13.5">
      <c r="A28" s="393" t="s">
        <v>310</v>
      </c>
      <c r="B28" s="244">
        <v>3149476</v>
      </c>
      <c r="C28" s="244">
        <v>4520791</v>
      </c>
      <c r="D28" s="424">
        <v>1471315</v>
      </c>
    </row>
    <row r="29" spans="1:4" ht="15">
      <c r="A29" s="360"/>
      <c r="B29" s="396"/>
      <c r="C29" s="396"/>
      <c r="D29" s="429"/>
    </row>
    <row r="30" spans="1:4" ht="9.6" customHeight="1">
      <c r="A30" s="95"/>
      <c r="B30" s="95"/>
      <c r="C30" s="95"/>
      <c r="D30" s="381"/>
    </row>
    <row r="31" spans="1:4" ht="14.25">
      <c r="A31" s="579" t="s">
        <v>222</v>
      </c>
      <c r="B31" s="579"/>
      <c r="C31" s="237"/>
      <c r="D31" s="237"/>
    </row>
  </sheetData>
  <mergeCells count="4">
    <mergeCell ref="A1:D1"/>
    <mergeCell ref="A2:A3"/>
    <mergeCell ref="B2:D2"/>
    <mergeCell ref="A31:B31"/>
  </mergeCell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6" tint="-0.249977111117893"/>
  </sheetPr>
  <dimension ref="A1:O407"/>
  <sheetViews>
    <sheetView showGridLines="0" showZeros="0" topLeftCell="A4" workbookViewId="0">
      <selection activeCell="O31" sqref="O31"/>
    </sheetView>
  </sheetViews>
  <sheetFormatPr baseColWidth="10" defaultColWidth="11.42578125" defaultRowHeight="13.5"/>
  <cols>
    <col min="1" max="1" width="5.140625" customWidth="1"/>
    <col min="2" max="2" width="33.7109375" customWidth="1"/>
    <col min="3" max="3" width="10.28515625" customWidth="1"/>
    <col min="4" max="4" width="12.5703125" customWidth="1"/>
    <col min="5" max="5" width="10.42578125" customWidth="1"/>
    <col min="6" max="6" width="13.28515625" customWidth="1"/>
    <col min="7" max="7" width="12.28515625" style="397" customWidth="1"/>
    <col min="8" max="8" width="9.28515625" customWidth="1"/>
    <col min="9" max="9" width="10.140625" style="23" customWidth="1"/>
    <col min="10" max="10" width="9.28515625" customWidth="1"/>
    <col min="11" max="11" width="11.140625" customWidth="1"/>
    <col min="12" max="12" width="14.7109375" customWidth="1"/>
  </cols>
  <sheetData>
    <row r="1" spans="1:12" ht="18" customHeight="1">
      <c r="A1" s="603" t="s">
        <v>281</v>
      </c>
      <c r="B1" s="603"/>
      <c r="C1" s="603"/>
      <c r="D1" s="603"/>
      <c r="E1" s="603"/>
      <c r="F1" s="603"/>
      <c r="G1" s="603"/>
      <c r="H1" s="603"/>
      <c r="I1" s="603"/>
      <c r="J1" s="603"/>
    </row>
    <row r="2" spans="1:12" ht="18" customHeight="1">
      <c r="A2" s="603" t="s">
        <v>166</v>
      </c>
      <c r="B2" s="603"/>
      <c r="C2" s="603"/>
      <c r="D2" s="603"/>
      <c r="E2" s="603"/>
      <c r="F2" s="603"/>
      <c r="G2" s="603"/>
      <c r="H2" s="603"/>
      <c r="I2" s="603"/>
      <c r="J2" s="603"/>
    </row>
    <row r="3" spans="1:12" ht="20.45" customHeight="1">
      <c r="A3" s="605" t="s">
        <v>221</v>
      </c>
      <c r="B3" s="605"/>
      <c r="C3" s="605"/>
      <c r="D3" s="605"/>
      <c r="E3" s="605"/>
      <c r="F3" s="605"/>
      <c r="G3" s="605"/>
      <c r="H3" s="605"/>
      <c r="I3" s="605"/>
      <c r="J3" s="605"/>
      <c r="K3" s="90"/>
    </row>
    <row r="4" spans="1:12" ht="21" customHeight="1">
      <c r="A4" s="605" t="s">
        <v>324</v>
      </c>
      <c r="B4" s="605"/>
      <c r="C4" s="605"/>
      <c r="D4" s="605"/>
      <c r="E4" s="605"/>
      <c r="F4" s="605"/>
      <c r="G4" s="605"/>
      <c r="H4" s="605"/>
      <c r="I4" s="605"/>
      <c r="J4" s="605"/>
      <c r="K4" s="91"/>
    </row>
    <row r="5" spans="1:12" ht="3" hidden="1" customHeight="1">
      <c r="A5" s="258"/>
      <c r="B5" s="258"/>
      <c r="C5" s="258"/>
      <c r="D5" s="258"/>
      <c r="E5" s="258"/>
      <c r="F5" s="258"/>
      <c r="G5" s="258"/>
      <c r="H5" s="258"/>
      <c r="I5" s="258"/>
      <c r="J5" s="53"/>
    </row>
    <row r="6" spans="1:12" ht="10.9" customHeight="1" thickBot="1">
      <c r="A6" s="258"/>
      <c r="B6" s="258"/>
      <c r="C6" s="258"/>
      <c r="D6" s="258"/>
      <c r="E6" s="258"/>
      <c r="F6" s="258"/>
      <c r="G6" s="258"/>
      <c r="H6" s="258"/>
      <c r="I6" s="258"/>
      <c r="J6" s="53"/>
    </row>
    <row r="7" spans="1:12" ht="16.5" customHeight="1">
      <c r="A7" s="657" t="s">
        <v>163</v>
      </c>
      <c r="B7" s="655" t="s">
        <v>0</v>
      </c>
      <c r="C7" s="659" t="s">
        <v>23</v>
      </c>
      <c r="D7" s="660"/>
      <c r="E7" s="660"/>
      <c r="F7" s="660"/>
      <c r="G7" s="660"/>
      <c r="H7" s="661"/>
      <c r="I7" s="573"/>
      <c r="J7" s="611" t="s">
        <v>403</v>
      </c>
    </row>
    <row r="8" spans="1:12" ht="25.9" customHeight="1">
      <c r="A8" s="658"/>
      <c r="B8" s="656"/>
      <c r="C8" s="530" t="s">
        <v>58</v>
      </c>
      <c r="D8" s="531" t="s">
        <v>10</v>
      </c>
      <c r="E8" s="531" t="s">
        <v>2</v>
      </c>
      <c r="F8" s="532" t="s">
        <v>381</v>
      </c>
      <c r="G8" s="533" t="s">
        <v>325</v>
      </c>
      <c r="H8" s="534" t="s">
        <v>155</v>
      </c>
      <c r="I8" s="535" t="s">
        <v>15</v>
      </c>
      <c r="J8" s="612"/>
      <c r="L8" t="s">
        <v>6</v>
      </c>
    </row>
    <row r="9" spans="1:12" ht="23.25" customHeight="1">
      <c r="A9" s="536" t="s">
        <v>59</v>
      </c>
      <c r="B9" s="365" t="s">
        <v>60</v>
      </c>
      <c r="C9" s="537">
        <v>610252</v>
      </c>
      <c r="D9" s="537">
        <v>610252</v>
      </c>
      <c r="E9" s="538">
        <v>162931</v>
      </c>
      <c r="F9" s="539">
        <v>0</v>
      </c>
      <c r="G9" s="540"/>
      <c r="H9" s="541">
        <v>0</v>
      </c>
      <c r="I9" s="542">
        <v>162931</v>
      </c>
      <c r="J9" s="543" t="s">
        <v>6</v>
      </c>
      <c r="L9">
        <v>0</v>
      </c>
    </row>
    <row r="10" spans="1:12" ht="18" customHeight="1">
      <c r="A10" s="259" t="s">
        <v>61</v>
      </c>
      <c r="B10" s="366" t="s">
        <v>62</v>
      </c>
      <c r="C10" s="373">
        <v>518979</v>
      </c>
      <c r="D10" s="260">
        <v>518979</v>
      </c>
      <c r="E10" s="260">
        <v>137789</v>
      </c>
      <c r="F10" s="374">
        <v>0</v>
      </c>
      <c r="G10" s="390"/>
      <c r="H10" s="369"/>
      <c r="I10" s="269">
        <v>137789</v>
      </c>
      <c r="J10" s="428">
        <v>0</v>
      </c>
      <c r="L10">
        <v>0</v>
      </c>
    </row>
    <row r="11" spans="1:12" s="397" customFormat="1" ht="18" customHeight="1">
      <c r="A11" s="261" t="s">
        <v>149</v>
      </c>
      <c r="B11" s="570" t="s">
        <v>150</v>
      </c>
      <c r="C11" s="375">
        <v>518979</v>
      </c>
      <c r="D11" s="99">
        <v>518979</v>
      </c>
      <c r="E11" s="99">
        <v>137789</v>
      </c>
      <c r="F11" s="374">
        <v>0</v>
      </c>
      <c r="G11" s="390"/>
      <c r="H11" s="369"/>
      <c r="I11" s="104">
        <v>137789</v>
      </c>
      <c r="J11" s="428">
        <v>0</v>
      </c>
      <c r="L11" s="397">
        <v>0</v>
      </c>
    </row>
    <row r="12" spans="1:12" ht="16.899999999999999" customHeight="1">
      <c r="A12" s="261" t="s">
        <v>72</v>
      </c>
      <c r="B12" s="570" t="s">
        <v>313</v>
      </c>
      <c r="C12" s="375">
        <v>13295</v>
      </c>
      <c r="D12" s="99">
        <v>13295</v>
      </c>
      <c r="E12" s="99">
        <v>4432</v>
      </c>
      <c r="F12" s="374">
        <v>0</v>
      </c>
      <c r="G12" s="390"/>
      <c r="H12" s="370"/>
      <c r="I12" s="104">
        <v>4432</v>
      </c>
      <c r="J12" s="428" t="s">
        <v>6</v>
      </c>
      <c r="L12">
        <v>0</v>
      </c>
    </row>
    <row r="13" spans="1:12" ht="16.149999999999999" customHeight="1">
      <c r="A13" s="261" t="s">
        <v>74</v>
      </c>
      <c r="B13" s="571" t="s">
        <v>158</v>
      </c>
      <c r="C13" s="375">
        <v>77978</v>
      </c>
      <c r="D13" s="99">
        <v>77978</v>
      </c>
      <c r="E13" s="99">
        <v>20710</v>
      </c>
      <c r="F13" s="374">
        <v>0</v>
      </c>
      <c r="G13" s="390"/>
      <c r="H13" s="370"/>
      <c r="I13" s="104">
        <v>20710</v>
      </c>
      <c r="J13" s="428">
        <v>0</v>
      </c>
      <c r="L13">
        <v>0</v>
      </c>
    </row>
    <row r="14" spans="1:12" ht="18.600000000000001" hidden="1" customHeight="1">
      <c r="A14" s="261" t="s">
        <v>78</v>
      </c>
      <c r="B14" s="367" t="s">
        <v>298</v>
      </c>
      <c r="C14" s="375"/>
      <c r="D14" s="99" t="e">
        <v>#REF!</v>
      </c>
      <c r="E14" s="99">
        <v>0</v>
      </c>
      <c r="F14" s="374">
        <v>0</v>
      </c>
      <c r="G14" s="390"/>
      <c r="H14" s="370"/>
      <c r="I14" s="104">
        <v>0</v>
      </c>
      <c r="J14" s="428" t="s">
        <v>6</v>
      </c>
      <c r="L14">
        <v>0</v>
      </c>
    </row>
    <row r="15" spans="1:12" ht="9.6" hidden="1" customHeight="1">
      <c r="A15" s="262"/>
      <c r="B15" s="368"/>
      <c r="C15" s="377"/>
      <c r="D15" s="263"/>
      <c r="E15" s="263"/>
      <c r="F15" s="378"/>
      <c r="G15" s="437"/>
      <c r="H15" s="371"/>
      <c r="I15" s="265"/>
      <c r="J15" s="428" t="s">
        <v>6</v>
      </c>
    </row>
    <row r="16" spans="1:12" ht="16.899999999999999" customHeight="1">
      <c r="A16" s="544" t="s">
        <v>80</v>
      </c>
      <c r="B16" s="545" t="s">
        <v>81</v>
      </c>
      <c r="C16" s="546">
        <v>7209803</v>
      </c>
      <c r="D16" s="547">
        <v>6755074</v>
      </c>
      <c r="E16" s="547">
        <v>3697165</v>
      </c>
      <c r="F16" s="548">
        <v>66103.570000000007</v>
      </c>
      <c r="G16" s="549"/>
      <c r="H16" s="550">
        <v>0</v>
      </c>
      <c r="I16" s="551">
        <v>3631061.43</v>
      </c>
      <c r="J16" s="552">
        <v>1.7879529315029219</v>
      </c>
      <c r="L16">
        <v>0</v>
      </c>
    </row>
    <row r="17" spans="1:15" ht="17.45" customHeight="1">
      <c r="A17" s="266">
        <v>100</v>
      </c>
      <c r="B17" s="570" t="s">
        <v>82</v>
      </c>
      <c r="C17" s="375">
        <v>4815</v>
      </c>
      <c r="D17" s="99">
        <v>4815</v>
      </c>
      <c r="E17" s="99">
        <v>964</v>
      </c>
      <c r="F17" s="374">
        <v>0</v>
      </c>
      <c r="G17" s="390"/>
      <c r="H17" s="370" t="s">
        <v>6</v>
      </c>
      <c r="I17" s="104">
        <v>964</v>
      </c>
      <c r="J17" s="428">
        <v>0</v>
      </c>
      <c r="L17">
        <v>0</v>
      </c>
    </row>
    <row r="18" spans="1:15" s="397" customFormat="1" ht="17.45" customHeight="1">
      <c r="A18" s="266">
        <v>120</v>
      </c>
      <c r="B18" s="570" t="s">
        <v>314</v>
      </c>
      <c r="C18" s="375">
        <v>12410</v>
      </c>
      <c r="D18" s="99">
        <v>12410</v>
      </c>
      <c r="E18" s="99">
        <v>2482</v>
      </c>
      <c r="F18" s="376">
        <v>0</v>
      </c>
      <c r="G18" s="390"/>
      <c r="H18" s="370"/>
      <c r="I18" s="104">
        <v>2482</v>
      </c>
      <c r="J18" s="428">
        <v>0</v>
      </c>
      <c r="L18" s="397">
        <v>0</v>
      </c>
    </row>
    <row r="19" spans="1:15" ht="18" customHeight="1">
      <c r="A19" s="266">
        <v>130</v>
      </c>
      <c r="B19" s="570" t="s">
        <v>215</v>
      </c>
      <c r="C19" s="375">
        <v>542764</v>
      </c>
      <c r="D19" s="99">
        <v>484200</v>
      </c>
      <c r="E19" s="99">
        <v>54989</v>
      </c>
      <c r="F19" s="376">
        <v>0</v>
      </c>
      <c r="G19" s="390"/>
      <c r="H19" s="370"/>
      <c r="I19" s="104">
        <v>54989</v>
      </c>
      <c r="J19" s="428">
        <v>0</v>
      </c>
      <c r="L19">
        <v>0</v>
      </c>
    </row>
    <row r="20" spans="1:15" ht="16.899999999999999" customHeight="1">
      <c r="A20" s="267" t="s">
        <v>90</v>
      </c>
      <c r="B20" s="571" t="s">
        <v>91</v>
      </c>
      <c r="C20" s="375">
        <v>437023</v>
      </c>
      <c r="D20" s="99">
        <v>437023</v>
      </c>
      <c r="E20" s="99">
        <v>116451</v>
      </c>
      <c r="F20" s="376">
        <v>0</v>
      </c>
      <c r="G20" s="390"/>
      <c r="H20" s="370"/>
      <c r="I20" s="104">
        <v>116451</v>
      </c>
      <c r="J20" s="428">
        <v>0</v>
      </c>
      <c r="L20">
        <v>0</v>
      </c>
    </row>
    <row r="21" spans="1:15" ht="18" hidden="1" customHeight="1">
      <c r="A21" s="268">
        <v>150</v>
      </c>
      <c r="B21" s="571" t="s">
        <v>302</v>
      </c>
      <c r="C21" s="375"/>
      <c r="D21" s="99">
        <v>0</v>
      </c>
      <c r="E21" s="99">
        <v>0</v>
      </c>
      <c r="F21" s="376">
        <v>0</v>
      </c>
      <c r="G21" s="390"/>
      <c r="H21" s="370"/>
      <c r="I21" s="104">
        <v>0</v>
      </c>
      <c r="J21" s="428" t="s">
        <v>6</v>
      </c>
      <c r="L21">
        <v>0</v>
      </c>
    </row>
    <row r="22" spans="1:15" ht="18" customHeight="1">
      <c r="A22" s="267" t="s">
        <v>95</v>
      </c>
      <c r="B22" s="571" t="s">
        <v>320</v>
      </c>
      <c r="C22" s="375">
        <v>1839109</v>
      </c>
      <c r="D22" s="99">
        <v>2028118</v>
      </c>
      <c r="E22" s="99">
        <v>952747</v>
      </c>
      <c r="F22" s="376">
        <v>60618.75</v>
      </c>
      <c r="G22" s="390"/>
      <c r="H22" s="370" t="s">
        <v>6</v>
      </c>
      <c r="I22" s="104">
        <v>892128.25</v>
      </c>
      <c r="J22" s="428">
        <v>6.3625233141642008</v>
      </c>
      <c r="L22">
        <v>0</v>
      </c>
    </row>
    <row r="23" spans="1:15" ht="18" customHeight="1">
      <c r="A23" s="268">
        <v>170</v>
      </c>
      <c r="B23" s="571" t="s">
        <v>174</v>
      </c>
      <c r="C23" s="375">
        <v>127550</v>
      </c>
      <c r="D23" s="99">
        <v>127550</v>
      </c>
      <c r="E23" s="99">
        <v>60512</v>
      </c>
      <c r="F23" s="376">
        <v>0</v>
      </c>
      <c r="G23" s="390"/>
      <c r="H23" s="370"/>
      <c r="I23" s="104">
        <v>60512</v>
      </c>
      <c r="J23" s="428">
        <v>0</v>
      </c>
      <c r="L23">
        <v>0</v>
      </c>
    </row>
    <row r="24" spans="1:15" ht="16.899999999999999" customHeight="1">
      <c r="A24" s="267" t="s">
        <v>97</v>
      </c>
      <c r="B24" s="571" t="s">
        <v>98</v>
      </c>
      <c r="C24" s="375">
        <v>4246132</v>
      </c>
      <c r="D24" s="99">
        <v>3209964</v>
      </c>
      <c r="E24" s="99">
        <v>2058026</v>
      </c>
      <c r="F24" s="376">
        <v>0</v>
      </c>
      <c r="G24" s="390"/>
      <c r="H24" s="370" t="s">
        <v>6</v>
      </c>
      <c r="I24" s="104">
        <v>2058026</v>
      </c>
      <c r="J24" s="428">
        <v>0</v>
      </c>
      <c r="K24" s="6"/>
      <c r="L24" s="6">
        <v>0</v>
      </c>
      <c r="M24" s="6"/>
      <c r="N24" s="6"/>
      <c r="O24" s="6"/>
    </row>
    <row r="25" spans="1:15" ht="15.6" customHeight="1">
      <c r="A25" s="268">
        <v>190</v>
      </c>
      <c r="B25" s="571" t="s">
        <v>175</v>
      </c>
      <c r="C25" s="373">
        <v>0</v>
      </c>
      <c r="D25" s="99">
        <v>450994</v>
      </c>
      <c r="E25" s="99">
        <v>450994</v>
      </c>
      <c r="F25" s="376">
        <v>5484.82</v>
      </c>
      <c r="G25" s="332"/>
      <c r="H25" s="370" t="s">
        <v>6</v>
      </c>
      <c r="I25" s="104">
        <v>445509.18</v>
      </c>
      <c r="J25" s="428">
        <v>1.2161625210091487</v>
      </c>
      <c r="K25" s="6"/>
      <c r="L25" s="6">
        <v>0</v>
      </c>
      <c r="M25" s="6"/>
      <c r="N25" s="6"/>
      <c r="O25" s="6"/>
    </row>
    <row r="26" spans="1:15" ht="18" customHeight="1">
      <c r="A26" s="536" t="s">
        <v>100</v>
      </c>
      <c r="B26" s="365" t="s">
        <v>101</v>
      </c>
      <c r="C26" s="537">
        <v>2943759</v>
      </c>
      <c r="D26" s="538">
        <v>3811247.95</v>
      </c>
      <c r="E26" s="538">
        <v>2607786.9500000002</v>
      </c>
      <c r="F26" s="539">
        <v>142818.63999999998</v>
      </c>
      <c r="G26" s="540">
        <v>61278.07</v>
      </c>
      <c r="H26" s="541">
        <v>55443.46</v>
      </c>
      <c r="I26" s="542">
        <v>2464968.31</v>
      </c>
      <c r="J26" s="552">
        <v>5.476622237104146</v>
      </c>
      <c r="K26" s="6"/>
      <c r="L26" s="6">
        <v>0</v>
      </c>
      <c r="M26" s="6"/>
      <c r="N26" s="6"/>
      <c r="O26" s="6"/>
    </row>
    <row r="27" spans="1:15" ht="16.149999999999999" hidden="1" customHeight="1">
      <c r="A27" s="267" t="s">
        <v>104</v>
      </c>
      <c r="B27" s="367" t="s">
        <v>105</v>
      </c>
      <c r="C27" s="373">
        <v>0</v>
      </c>
      <c r="D27" s="260"/>
      <c r="E27" s="260"/>
      <c r="F27" s="374"/>
      <c r="G27" s="390"/>
      <c r="H27" s="369"/>
      <c r="I27" s="269" t="e">
        <v>#REF!</v>
      </c>
      <c r="J27" s="428" t="e">
        <v>#DIV/0!</v>
      </c>
      <c r="K27" s="6"/>
      <c r="L27" s="6"/>
      <c r="M27" s="6"/>
      <c r="N27" s="6"/>
      <c r="O27" s="6"/>
    </row>
    <row r="28" spans="1:15" ht="15.75" customHeight="1">
      <c r="A28" s="268">
        <v>210</v>
      </c>
      <c r="B28" s="571" t="s">
        <v>105</v>
      </c>
      <c r="C28" s="375">
        <v>5344</v>
      </c>
      <c r="D28" s="99">
        <v>5344</v>
      </c>
      <c r="E28" s="99">
        <v>1069</v>
      </c>
      <c r="F28" s="374"/>
      <c r="G28" s="390"/>
      <c r="H28" s="369"/>
      <c r="I28" s="104">
        <v>1069</v>
      </c>
      <c r="J28" s="428">
        <v>0</v>
      </c>
      <c r="K28" s="6"/>
      <c r="L28" s="6"/>
      <c r="M28" s="6"/>
      <c r="N28" s="6"/>
      <c r="O28" s="6"/>
    </row>
    <row r="29" spans="1:15" ht="18" hidden="1" customHeight="1">
      <c r="A29" s="266">
        <v>230</v>
      </c>
      <c r="B29" s="570" t="s">
        <v>154</v>
      </c>
      <c r="C29" s="375"/>
      <c r="D29" s="99">
        <v>0</v>
      </c>
      <c r="E29" s="99"/>
      <c r="F29" s="376"/>
      <c r="G29" s="332"/>
      <c r="H29" s="370"/>
      <c r="I29" s="104" t="e">
        <v>#REF!</v>
      </c>
      <c r="J29" s="428" t="e">
        <v>#DIV/0!</v>
      </c>
      <c r="K29" s="6"/>
      <c r="L29" s="6"/>
      <c r="M29" s="6"/>
      <c r="N29" s="6"/>
      <c r="O29" s="6"/>
    </row>
    <row r="30" spans="1:15" ht="18" customHeight="1">
      <c r="A30" s="266">
        <v>220</v>
      </c>
      <c r="B30" s="570" t="s">
        <v>299</v>
      </c>
      <c r="C30" s="375">
        <v>76430</v>
      </c>
      <c r="D30" s="99">
        <v>76450</v>
      </c>
      <c r="E30" s="99">
        <v>15306</v>
      </c>
      <c r="F30" s="376">
        <v>0</v>
      </c>
      <c r="G30" s="332"/>
      <c r="H30" s="370"/>
      <c r="I30" s="104">
        <v>15306</v>
      </c>
      <c r="J30" s="428">
        <v>0</v>
      </c>
      <c r="K30" s="6"/>
      <c r="L30" s="6">
        <v>0</v>
      </c>
      <c r="M30" s="6"/>
      <c r="N30" s="6"/>
      <c r="O30" s="6"/>
    </row>
    <row r="31" spans="1:15" s="397" customFormat="1" ht="18" customHeight="1">
      <c r="A31" s="266">
        <v>230</v>
      </c>
      <c r="B31" s="570" t="s">
        <v>315</v>
      </c>
      <c r="C31" s="375">
        <v>33179</v>
      </c>
      <c r="D31" s="99">
        <v>33827</v>
      </c>
      <c r="E31" s="99">
        <v>7285</v>
      </c>
      <c r="F31" s="376"/>
      <c r="G31" s="332"/>
      <c r="H31" s="370"/>
      <c r="I31" s="104">
        <v>7285</v>
      </c>
      <c r="J31" s="428">
        <v>0</v>
      </c>
      <c r="K31" s="6"/>
      <c r="L31" s="6"/>
      <c r="M31" s="6"/>
      <c r="N31" s="6"/>
      <c r="O31" s="6"/>
    </row>
    <row r="32" spans="1:15" ht="17.45" customHeight="1">
      <c r="A32" s="267" t="s">
        <v>110</v>
      </c>
      <c r="B32" s="571" t="s">
        <v>111</v>
      </c>
      <c r="C32" s="375">
        <v>6274</v>
      </c>
      <c r="D32" s="99">
        <v>6846</v>
      </c>
      <c r="E32" s="99">
        <v>3111</v>
      </c>
      <c r="F32" s="376">
        <v>0</v>
      </c>
      <c r="G32" s="332"/>
      <c r="H32" s="370"/>
      <c r="I32" s="104">
        <v>3111</v>
      </c>
      <c r="J32" s="428">
        <v>0</v>
      </c>
      <c r="K32" s="6"/>
      <c r="L32" s="6">
        <v>0</v>
      </c>
      <c r="M32" s="6"/>
      <c r="N32" s="6"/>
      <c r="O32" s="6"/>
    </row>
    <row r="33" spans="1:15" s="11" customFormat="1" ht="18.75" customHeight="1">
      <c r="A33" s="268">
        <v>250</v>
      </c>
      <c r="B33" s="571" t="s">
        <v>168</v>
      </c>
      <c r="C33" s="375">
        <v>264399</v>
      </c>
      <c r="D33" s="99">
        <v>893786.95</v>
      </c>
      <c r="E33" s="270">
        <v>799276.95</v>
      </c>
      <c r="F33" s="376">
        <v>0</v>
      </c>
      <c r="G33" s="332"/>
      <c r="H33" s="370"/>
      <c r="I33" s="104">
        <v>799276.95</v>
      </c>
      <c r="J33" s="428">
        <v>0</v>
      </c>
      <c r="K33" s="44"/>
      <c r="L33" s="9">
        <v>0</v>
      </c>
      <c r="M33" s="44"/>
      <c r="N33" s="44"/>
      <c r="O33" s="44"/>
    </row>
    <row r="34" spans="1:15" ht="18" customHeight="1">
      <c r="A34" s="267" t="s">
        <v>114</v>
      </c>
      <c r="B34" s="571" t="s">
        <v>115</v>
      </c>
      <c r="C34" s="375">
        <v>1875394</v>
      </c>
      <c r="D34" s="99">
        <v>2085120</v>
      </c>
      <c r="E34" s="99">
        <v>1513398</v>
      </c>
      <c r="F34" s="376">
        <v>137867.60999999999</v>
      </c>
      <c r="G34" s="332">
        <v>57788.25</v>
      </c>
      <c r="H34" s="370">
        <v>54741.42</v>
      </c>
      <c r="I34" s="104">
        <v>1375530.3900000001</v>
      </c>
      <c r="J34" s="428">
        <v>9.1098052197769501</v>
      </c>
      <c r="K34" s="6"/>
      <c r="L34" s="6">
        <v>0</v>
      </c>
      <c r="M34" s="6"/>
      <c r="N34" s="6"/>
      <c r="O34" s="6"/>
    </row>
    <row r="35" spans="1:15" ht="18" customHeight="1">
      <c r="A35" s="267" t="s">
        <v>116</v>
      </c>
      <c r="B35" s="571" t="s">
        <v>117</v>
      </c>
      <c r="C35" s="375">
        <v>511405</v>
      </c>
      <c r="D35" s="99">
        <v>470467</v>
      </c>
      <c r="E35" s="99">
        <v>165998</v>
      </c>
      <c r="F35" s="376">
        <v>3489.82</v>
      </c>
      <c r="G35" s="332">
        <v>3489.82</v>
      </c>
      <c r="H35" s="370">
        <v>702.04</v>
      </c>
      <c r="I35" s="104">
        <v>162508.18</v>
      </c>
      <c r="J35" s="428">
        <v>2.1023265340546269</v>
      </c>
      <c r="K35" s="6"/>
      <c r="L35" s="92"/>
      <c r="M35" s="6"/>
      <c r="N35" s="6"/>
      <c r="O35" s="6"/>
    </row>
    <row r="36" spans="1:15" ht="18" customHeight="1">
      <c r="A36" s="267" t="s">
        <v>118</v>
      </c>
      <c r="B36" s="571" t="s">
        <v>119</v>
      </c>
      <c r="C36" s="375">
        <v>171334</v>
      </c>
      <c r="D36" s="99">
        <v>176007</v>
      </c>
      <c r="E36" s="99">
        <v>38943</v>
      </c>
      <c r="F36" s="376">
        <v>0</v>
      </c>
      <c r="G36" s="332"/>
      <c r="H36" s="370"/>
      <c r="I36" s="104">
        <v>38943</v>
      </c>
      <c r="J36" s="428">
        <v>0</v>
      </c>
      <c r="K36" s="6"/>
      <c r="L36" s="92"/>
      <c r="M36" s="6"/>
      <c r="N36" s="6"/>
      <c r="O36" s="6"/>
    </row>
    <row r="37" spans="1:15" ht="16.899999999999999" customHeight="1">
      <c r="A37" s="268">
        <v>290</v>
      </c>
      <c r="B37" s="571" t="s">
        <v>167</v>
      </c>
      <c r="C37" s="373">
        <v>0</v>
      </c>
      <c r="D37" s="99">
        <v>63400</v>
      </c>
      <c r="E37" s="99">
        <v>63400</v>
      </c>
      <c r="F37" s="376">
        <v>1461.21</v>
      </c>
      <c r="G37" s="332"/>
      <c r="H37" s="370"/>
      <c r="I37" s="104">
        <v>61938.79</v>
      </c>
      <c r="J37" s="428">
        <v>2.3047476340694009</v>
      </c>
      <c r="K37" s="6"/>
      <c r="L37" s="6"/>
      <c r="M37" s="6"/>
      <c r="N37" s="6"/>
      <c r="O37" s="6"/>
    </row>
    <row r="38" spans="1:15" ht="18" customHeight="1">
      <c r="A38" s="553" t="s">
        <v>121</v>
      </c>
      <c r="B38" s="554" t="s">
        <v>122</v>
      </c>
      <c r="C38" s="555">
        <v>31678257</v>
      </c>
      <c r="D38" s="556">
        <v>35058386</v>
      </c>
      <c r="E38" s="556">
        <v>27571894</v>
      </c>
      <c r="F38" s="557">
        <v>2924254.9000000004</v>
      </c>
      <c r="G38" s="558">
        <v>108416.54999999999</v>
      </c>
      <c r="H38" s="559">
        <v>75832.06</v>
      </c>
      <c r="I38" s="560">
        <v>24647639.100000001</v>
      </c>
      <c r="J38" s="561">
        <v>10.605926818085115</v>
      </c>
      <c r="K38" s="6"/>
      <c r="L38" s="6"/>
      <c r="M38" s="6"/>
      <c r="N38" s="26" t="s">
        <v>6</v>
      </c>
      <c r="O38" s="6"/>
    </row>
    <row r="39" spans="1:15" ht="18" customHeight="1">
      <c r="A39" s="273">
        <v>300</v>
      </c>
      <c r="B39" s="570" t="s">
        <v>123</v>
      </c>
      <c r="C39" s="398">
        <v>1792905</v>
      </c>
      <c r="D39" s="104">
        <v>1993702</v>
      </c>
      <c r="E39" s="104">
        <v>966988</v>
      </c>
      <c r="F39" s="376">
        <v>0</v>
      </c>
      <c r="G39" s="332"/>
      <c r="H39" s="106"/>
      <c r="I39" s="104">
        <v>966988</v>
      </c>
      <c r="J39" s="428">
        <v>0</v>
      </c>
      <c r="K39" s="6"/>
      <c r="L39" s="6"/>
      <c r="M39" s="6"/>
      <c r="N39" s="6"/>
      <c r="O39" s="6"/>
    </row>
    <row r="40" spans="1:15" ht="18" customHeight="1">
      <c r="A40" s="273">
        <v>310</v>
      </c>
      <c r="B40" s="570" t="s">
        <v>169</v>
      </c>
      <c r="C40" s="375">
        <v>2364620</v>
      </c>
      <c r="D40" s="104">
        <v>3166697</v>
      </c>
      <c r="E40" s="99">
        <v>3093737</v>
      </c>
      <c r="F40" s="376">
        <v>319700.56</v>
      </c>
      <c r="G40" s="332"/>
      <c r="H40" s="370"/>
      <c r="I40" s="104">
        <v>2774036.44</v>
      </c>
      <c r="J40" s="428">
        <v>10.333798897579207</v>
      </c>
      <c r="K40" s="29" t="s">
        <v>6</v>
      </c>
      <c r="L40" s="6"/>
      <c r="M40" s="6"/>
      <c r="N40" s="6"/>
      <c r="O40" s="6"/>
    </row>
    <row r="41" spans="1:15" ht="15" customHeight="1">
      <c r="A41" s="273">
        <v>320</v>
      </c>
      <c r="B41" s="571" t="s">
        <v>124</v>
      </c>
      <c r="C41" s="375">
        <v>9583263</v>
      </c>
      <c r="D41" s="104">
        <v>9611467</v>
      </c>
      <c r="E41" s="99">
        <v>8780146</v>
      </c>
      <c r="F41" s="376">
        <v>703520.73</v>
      </c>
      <c r="G41" s="332">
        <v>3094.66</v>
      </c>
      <c r="H41" s="370">
        <v>2610</v>
      </c>
      <c r="I41" s="104">
        <v>8076625.2699999996</v>
      </c>
      <c r="J41" s="428">
        <v>8.0126313389321773</v>
      </c>
      <c r="K41" s="6"/>
      <c r="L41" s="6"/>
      <c r="M41" s="6"/>
      <c r="N41" s="6"/>
      <c r="O41" s="6"/>
    </row>
    <row r="42" spans="1:15" ht="16.149999999999999" customHeight="1">
      <c r="A42" s="273">
        <v>330</v>
      </c>
      <c r="B42" s="571" t="s">
        <v>157</v>
      </c>
      <c r="C42" s="375">
        <v>461815</v>
      </c>
      <c r="D42" s="104">
        <v>544190</v>
      </c>
      <c r="E42" s="99">
        <v>544190</v>
      </c>
      <c r="F42" s="376">
        <v>0</v>
      </c>
      <c r="G42" s="332"/>
      <c r="H42" s="370"/>
      <c r="I42" s="104">
        <v>544190</v>
      </c>
      <c r="J42" s="428">
        <v>0</v>
      </c>
      <c r="K42" s="6"/>
      <c r="L42" s="6"/>
      <c r="M42" s="6"/>
      <c r="N42" s="6"/>
      <c r="O42" s="6"/>
    </row>
    <row r="43" spans="1:15" ht="17.45" customHeight="1">
      <c r="A43" s="273">
        <v>340</v>
      </c>
      <c r="B43" s="571" t="s">
        <v>83</v>
      </c>
      <c r="C43" s="375">
        <v>76455</v>
      </c>
      <c r="D43" s="104">
        <v>26655</v>
      </c>
      <c r="E43" s="99">
        <v>26227</v>
      </c>
      <c r="F43" s="376">
        <v>0</v>
      </c>
      <c r="G43" s="332"/>
      <c r="H43" s="370"/>
      <c r="I43" s="104">
        <v>26227</v>
      </c>
      <c r="J43" s="428">
        <v>0</v>
      </c>
      <c r="K43" s="6"/>
      <c r="L43" s="92"/>
      <c r="M43" s="6"/>
      <c r="N43" s="6"/>
      <c r="O43" s="6"/>
    </row>
    <row r="44" spans="1:15" ht="16.5" customHeight="1">
      <c r="A44" s="273">
        <v>350</v>
      </c>
      <c r="B44" s="571" t="s">
        <v>125</v>
      </c>
      <c r="C44" s="375">
        <v>1898154</v>
      </c>
      <c r="D44" s="104">
        <v>1928663</v>
      </c>
      <c r="E44" s="99">
        <v>1049241</v>
      </c>
      <c r="F44" s="376">
        <v>2547.0700000000002</v>
      </c>
      <c r="G44" s="332">
        <v>388.41</v>
      </c>
      <c r="H44" s="370"/>
      <c r="I44" s="104">
        <v>1046693.93</v>
      </c>
      <c r="J44" s="428">
        <v>0.24275357139112941</v>
      </c>
      <c r="K44" s="6"/>
      <c r="L44" s="6"/>
      <c r="M44" s="6"/>
      <c r="N44" s="6"/>
      <c r="O44" s="6"/>
    </row>
    <row r="45" spans="1:15" ht="18" customHeight="1">
      <c r="A45" s="273">
        <v>370</v>
      </c>
      <c r="B45" s="571" t="s">
        <v>126</v>
      </c>
      <c r="C45" s="375">
        <v>5417758</v>
      </c>
      <c r="D45" s="104">
        <v>7104284</v>
      </c>
      <c r="E45" s="99">
        <v>5466806</v>
      </c>
      <c r="F45" s="376">
        <v>120128.32000000001</v>
      </c>
      <c r="G45" s="332">
        <v>36519.58</v>
      </c>
      <c r="H45" s="370">
        <v>16585</v>
      </c>
      <c r="I45" s="104">
        <v>5346677.68</v>
      </c>
      <c r="J45" s="428">
        <v>2.1974132610522492</v>
      </c>
      <c r="K45" s="6"/>
      <c r="L45" s="6"/>
      <c r="M45" s="6"/>
      <c r="N45" s="6"/>
      <c r="O45" s="6"/>
    </row>
    <row r="46" spans="1:15" ht="18" customHeight="1">
      <c r="A46" s="273">
        <v>380</v>
      </c>
      <c r="B46" s="571" t="s">
        <v>127</v>
      </c>
      <c r="C46" s="375">
        <v>10083287</v>
      </c>
      <c r="D46" s="104">
        <v>10431127</v>
      </c>
      <c r="E46" s="99">
        <v>7392958</v>
      </c>
      <c r="F46" s="376">
        <v>1752630.42</v>
      </c>
      <c r="G46" s="332">
        <v>68413.899999999994</v>
      </c>
      <c r="H46" s="370">
        <v>56637.06</v>
      </c>
      <c r="I46" s="104">
        <v>5640327.5800000001</v>
      </c>
      <c r="J46" s="428">
        <v>23.706754725239882</v>
      </c>
      <c r="K46" s="6"/>
      <c r="L46" s="6"/>
      <c r="M46" s="6"/>
      <c r="N46" s="6"/>
      <c r="O46" s="6"/>
    </row>
    <row r="47" spans="1:15" ht="18" customHeight="1">
      <c r="A47" s="273">
        <v>390</v>
      </c>
      <c r="B47" s="571" t="s">
        <v>170</v>
      </c>
      <c r="C47" s="375"/>
      <c r="D47" s="104">
        <v>251601</v>
      </c>
      <c r="E47" s="99">
        <v>251601</v>
      </c>
      <c r="F47" s="376">
        <v>25727.8</v>
      </c>
      <c r="G47" s="332"/>
      <c r="H47" s="370"/>
      <c r="I47" s="104">
        <v>225873.2</v>
      </c>
      <c r="J47" s="428" t="s">
        <v>6</v>
      </c>
      <c r="K47" s="6"/>
      <c r="L47" s="6"/>
      <c r="M47" s="6"/>
      <c r="N47" s="6"/>
      <c r="O47" s="6"/>
    </row>
    <row r="48" spans="1:15" ht="8.4499999999999993" customHeight="1">
      <c r="A48" s="271"/>
      <c r="B48" s="368"/>
      <c r="C48" s="377"/>
      <c r="D48" s="263"/>
      <c r="E48" s="263"/>
      <c r="F48" s="380"/>
      <c r="G48" s="438"/>
      <c r="H48" s="372"/>
      <c r="I48" s="272"/>
      <c r="J48" s="428" t="s">
        <v>6</v>
      </c>
      <c r="K48" s="6"/>
      <c r="L48" s="6"/>
      <c r="M48" s="6"/>
      <c r="N48" s="6"/>
      <c r="O48" s="6"/>
    </row>
    <row r="49" spans="1:15" ht="18" customHeight="1">
      <c r="A49" s="562">
        <v>5</v>
      </c>
      <c r="B49" s="563" t="s">
        <v>151</v>
      </c>
      <c r="C49" s="537">
        <v>30100618</v>
      </c>
      <c r="D49" s="538">
        <v>24936414.050000001</v>
      </c>
      <c r="E49" s="538">
        <v>21743903.050000001</v>
      </c>
      <c r="F49" s="539">
        <v>647559.15</v>
      </c>
      <c r="G49" s="540"/>
      <c r="H49" s="541">
        <v>0</v>
      </c>
      <c r="I49" s="542">
        <v>21096343.900000002</v>
      </c>
      <c r="J49" s="552">
        <v>2.9781182730209057</v>
      </c>
      <c r="K49" s="6"/>
      <c r="L49" s="6"/>
      <c r="M49" s="6"/>
      <c r="N49" s="6"/>
      <c r="O49" s="6"/>
    </row>
    <row r="50" spans="1:15" ht="18" customHeight="1">
      <c r="A50" s="268">
        <v>510</v>
      </c>
      <c r="B50" s="571" t="s">
        <v>152</v>
      </c>
      <c r="C50" s="375">
        <v>30100618</v>
      </c>
      <c r="D50" s="99">
        <v>24218215.050000001</v>
      </c>
      <c r="E50" s="99">
        <v>21025704.050000001</v>
      </c>
      <c r="F50" s="376">
        <v>647559.15</v>
      </c>
      <c r="G50" s="332">
        <v>0</v>
      </c>
      <c r="H50" s="370">
        <v>0</v>
      </c>
      <c r="I50" s="269">
        <v>20378144.900000002</v>
      </c>
      <c r="J50" s="428">
        <v>3.0798452620662662</v>
      </c>
      <c r="K50" s="6"/>
      <c r="L50" s="6"/>
      <c r="M50" s="6"/>
      <c r="N50" s="6"/>
      <c r="O50" s="6"/>
    </row>
    <row r="51" spans="1:15" ht="18.600000000000001" customHeight="1">
      <c r="A51" s="268">
        <v>560</v>
      </c>
      <c r="B51" s="571" t="s">
        <v>326</v>
      </c>
      <c r="C51" s="375"/>
      <c r="D51" s="99">
        <v>717019</v>
      </c>
      <c r="E51" s="99">
        <v>717019</v>
      </c>
      <c r="F51" s="376">
        <v>0</v>
      </c>
      <c r="G51" s="332"/>
      <c r="H51" s="370"/>
      <c r="I51" s="269">
        <v>717019</v>
      </c>
      <c r="J51" s="428" t="s">
        <v>6</v>
      </c>
      <c r="K51" s="6"/>
      <c r="L51" s="6"/>
      <c r="M51" s="6"/>
      <c r="N51" s="6"/>
      <c r="O51" s="6"/>
    </row>
    <row r="52" spans="1:15" ht="18.75" customHeight="1">
      <c r="A52" s="268">
        <v>590</v>
      </c>
      <c r="B52" s="571" t="s">
        <v>223</v>
      </c>
      <c r="C52" s="373"/>
      <c r="D52" s="99">
        <v>1180</v>
      </c>
      <c r="E52" s="99">
        <v>1180</v>
      </c>
      <c r="F52" s="376">
        <v>0</v>
      </c>
      <c r="G52" s="332"/>
      <c r="H52" s="370"/>
      <c r="I52" s="269">
        <v>1180</v>
      </c>
      <c r="J52" s="428" t="s">
        <v>6</v>
      </c>
      <c r="K52" s="6"/>
      <c r="L52" s="6"/>
      <c r="M52" s="6"/>
      <c r="N52" s="6"/>
      <c r="O52" s="6"/>
    </row>
    <row r="53" spans="1:15" s="397" customFormat="1" ht="12" customHeight="1">
      <c r="A53" s="268"/>
      <c r="B53" s="367"/>
      <c r="C53" s="373"/>
      <c r="D53" s="99"/>
      <c r="E53" s="99"/>
      <c r="F53" s="376"/>
      <c r="G53" s="332"/>
      <c r="H53" s="370"/>
      <c r="I53" s="269"/>
      <c r="J53" s="428"/>
      <c r="K53" s="6"/>
      <c r="L53" s="6"/>
      <c r="M53" s="6"/>
      <c r="N53" s="6"/>
      <c r="O53" s="6"/>
    </row>
    <row r="54" spans="1:15" ht="18" customHeight="1">
      <c r="A54" s="536" t="s">
        <v>131</v>
      </c>
      <c r="B54" s="365" t="s">
        <v>265</v>
      </c>
      <c r="C54" s="537">
        <v>3149476</v>
      </c>
      <c r="D54" s="538">
        <v>4520791</v>
      </c>
      <c r="E54" s="538">
        <v>2231873</v>
      </c>
      <c r="F54" s="539">
        <v>1471315</v>
      </c>
      <c r="G54" s="540">
        <v>0</v>
      </c>
      <c r="H54" s="541">
        <v>0</v>
      </c>
      <c r="I54" s="542">
        <v>760558</v>
      </c>
      <c r="J54" s="552">
        <v>65.922881812719638</v>
      </c>
      <c r="K54" s="6"/>
      <c r="L54" s="6"/>
      <c r="M54" s="6"/>
      <c r="N54" s="6"/>
      <c r="O54" s="6"/>
    </row>
    <row r="55" spans="1:15" ht="18" hidden="1" customHeight="1">
      <c r="A55" s="267" t="s">
        <v>133</v>
      </c>
      <c r="B55" s="367" t="s">
        <v>92</v>
      </c>
      <c r="C55" s="375" t="s">
        <v>6</v>
      </c>
      <c r="D55" s="99">
        <v>0</v>
      </c>
      <c r="E55" s="99" t="s">
        <v>6</v>
      </c>
      <c r="F55" s="376"/>
      <c r="G55" s="332"/>
      <c r="H55" s="370"/>
      <c r="I55" s="104" t="e">
        <v>#REF!</v>
      </c>
      <c r="J55" s="428" t="e">
        <v>#VALUE!</v>
      </c>
      <c r="K55" s="6"/>
      <c r="L55" s="6"/>
      <c r="M55" s="6"/>
      <c r="N55" s="6"/>
      <c r="O55" s="6"/>
    </row>
    <row r="56" spans="1:15" ht="18" customHeight="1">
      <c r="A56" s="268">
        <v>620</v>
      </c>
      <c r="B56" s="571" t="s">
        <v>156</v>
      </c>
      <c r="C56" s="375">
        <v>3049476</v>
      </c>
      <c r="D56" s="99">
        <v>3049476</v>
      </c>
      <c r="E56" s="99">
        <v>760558</v>
      </c>
      <c r="F56" s="376">
        <v>0</v>
      </c>
      <c r="G56" s="332"/>
      <c r="H56" s="370" t="s">
        <v>6</v>
      </c>
      <c r="I56" s="104">
        <v>760558</v>
      </c>
      <c r="J56" s="428">
        <v>0</v>
      </c>
      <c r="K56" s="6"/>
      <c r="L56" s="6"/>
      <c r="M56" s="6"/>
      <c r="N56" s="6"/>
      <c r="O56" s="6"/>
    </row>
    <row r="57" spans="1:15" ht="18" customHeight="1">
      <c r="A57" s="268">
        <v>630</v>
      </c>
      <c r="B57" s="571" t="s">
        <v>171</v>
      </c>
      <c r="C57" s="375">
        <v>100000</v>
      </c>
      <c r="D57" s="99">
        <v>1471315</v>
      </c>
      <c r="E57" s="99">
        <v>1471315</v>
      </c>
      <c r="F57" s="376">
        <v>1471315</v>
      </c>
      <c r="G57" s="332">
        <v>0</v>
      </c>
      <c r="H57" s="370"/>
      <c r="I57" s="104">
        <v>0</v>
      </c>
      <c r="J57" s="428">
        <v>100</v>
      </c>
      <c r="K57" s="6"/>
      <c r="L57" s="92"/>
      <c r="M57" s="6"/>
      <c r="N57" s="6"/>
      <c r="O57" s="6"/>
    </row>
    <row r="58" spans="1:15" ht="9.6" customHeight="1">
      <c r="A58" s="271"/>
      <c r="B58" s="368"/>
      <c r="C58" s="379"/>
      <c r="D58" s="264"/>
      <c r="E58" s="264"/>
      <c r="F58" s="378"/>
      <c r="G58" s="437"/>
      <c r="H58" s="371"/>
      <c r="I58" s="272"/>
      <c r="J58" s="428" t="s">
        <v>6</v>
      </c>
      <c r="K58" s="6"/>
      <c r="L58" s="6"/>
      <c r="M58" s="6"/>
      <c r="N58" s="6"/>
      <c r="O58" s="6"/>
    </row>
    <row r="59" spans="1:15" ht="19.149999999999999" customHeight="1">
      <c r="A59" s="274" t="s">
        <v>6</v>
      </c>
      <c r="B59" s="564" t="s">
        <v>153</v>
      </c>
      <c r="C59" s="565">
        <v>75692165</v>
      </c>
      <c r="D59" s="566">
        <v>75692165</v>
      </c>
      <c r="E59" s="566">
        <v>58015553</v>
      </c>
      <c r="F59" s="567">
        <v>5252051.26</v>
      </c>
      <c r="G59" s="566">
        <v>169694.62</v>
      </c>
      <c r="H59" s="568">
        <v>131275.51999999999</v>
      </c>
      <c r="I59" s="569">
        <v>52763501.740000002</v>
      </c>
      <c r="J59" s="552">
        <v>9.0528332290480797</v>
      </c>
      <c r="K59" s="6"/>
      <c r="L59" s="45"/>
      <c r="M59" s="6"/>
      <c r="N59" s="6"/>
      <c r="O59" s="6"/>
    </row>
    <row r="60" spans="1:15">
      <c r="A60" s="275"/>
      <c r="B60" s="276"/>
      <c r="C60" s="72"/>
      <c r="D60" s="72"/>
      <c r="E60" s="72"/>
      <c r="F60" s="72"/>
      <c r="G60" s="72"/>
      <c r="H60" s="72"/>
      <c r="I60" s="277"/>
      <c r="J60" s="9"/>
      <c r="K60" s="6"/>
      <c r="L60" s="6"/>
      <c r="M60" s="6"/>
      <c r="N60" s="6"/>
      <c r="O60" s="6"/>
    </row>
    <row r="61" spans="1:15">
      <c r="A61" s="75"/>
      <c r="B61" s="16"/>
      <c r="E61" s="1" t="s">
        <v>6</v>
      </c>
      <c r="F61" s="1"/>
      <c r="G61" s="1"/>
      <c r="K61" s="6"/>
      <c r="L61" s="45"/>
      <c r="M61" s="6"/>
      <c r="N61" s="6"/>
      <c r="O61" s="6"/>
    </row>
    <row r="62" spans="1:15">
      <c r="A62" s="75"/>
      <c r="B62" s="16"/>
      <c r="H62" t="s">
        <v>6</v>
      </c>
      <c r="K62" s="6"/>
      <c r="L62" s="6"/>
      <c r="M62" s="6"/>
      <c r="N62" s="6"/>
      <c r="O62" s="6"/>
    </row>
    <row r="63" spans="1:15">
      <c r="A63" s="6"/>
      <c r="B63" s="59">
        <v>0</v>
      </c>
      <c r="C63" s="54" t="s">
        <v>6</v>
      </c>
      <c r="D63" t="s">
        <v>6</v>
      </c>
      <c r="M63" s="1" t="s">
        <v>6</v>
      </c>
    </row>
    <row r="64" spans="1:15">
      <c r="A64" s="6"/>
      <c r="B64" s="62"/>
      <c r="C64" s="55"/>
      <c r="D64" s="55" t="s">
        <v>6</v>
      </c>
    </row>
    <row r="65" spans="2:4">
      <c r="B65" s="58"/>
      <c r="C65" s="61"/>
    </row>
    <row r="66" spans="2:4">
      <c r="B66" s="60"/>
      <c r="C66" s="57"/>
      <c r="D66" s="57"/>
    </row>
    <row r="67" spans="2:4">
      <c r="B67" s="58"/>
      <c r="C67" s="59"/>
    </row>
    <row r="68" spans="2:4">
      <c r="B68" s="60"/>
      <c r="C68" s="60"/>
      <c r="D68" s="60"/>
    </row>
    <row r="69" spans="2:4">
      <c r="B69" s="58"/>
      <c r="C69" s="56"/>
    </row>
    <row r="70" spans="2:4">
      <c r="B70" s="60"/>
      <c r="C70" s="57"/>
      <c r="D70" s="57"/>
    </row>
    <row r="71" spans="2:4">
      <c r="B71" s="58"/>
      <c r="C71" s="59"/>
    </row>
    <row r="72" spans="2:4">
      <c r="B72" s="60"/>
      <c r="C72" s="60"/>
      <c r="D72" s="60"/>
    </row>
    <row r="73" spans="2:4">
      <c r="B73" s="58"/>
      <c r="C73" s="56"/>
    </row>
    <row r="74" spans="2:4">
      <c r="B74" s="60"/>
      <c r="C74" s="57"/>
      <c r="D74" s="57"/>
    </row>
    <row r="75" spans="2:4">
      <c r="B75" s="58"/>
      <c r="C75" s="59"/>
    </row>
    <row r="76" spans="2:4">
      <c r="B76" s="60"/>
      <c r="C76" s="60"/>
      <c r="D76" s="60"/>
    </row>
    <row r="77" spans="2:4">
      <c r="B77" s="58"/>
      <c r="C77" s="59"/>
    </row>
    <row r="78" spans="2:4">
      <c r="B78" s="60"/>
      <c r="C78" s="60"/>
      <c r="D78" s="60"/>
    </row>
    <row r="79" spans="2:4">
      <c r="B79" s="58"/>
      <c r="C79" s="59"/>
    </row>
    <row r="80" spans="2:4">
      <c r="B80" s="60"/>
      <c r="C80" s="60"/>
      <c r="D80" s="60"/>
    </row>
    <row r="81" spans="1:8">
      <c r="B81" s="58"/>
      <c r="C81" s="59"/>
    </row>
    <row r="82" spans="1:8">
      <c r="A82" s="654"/>
      <c r="B82" s="16"/>
    </row>
    <row r="83" spans="1:8">
      <c r="A83" s="654"/>
      <c r="B83" s="16"/>
    </row>
    <row r="84" spans="1:8">
      <c r="A84" s="15"/>
      <c r="B84" s="16"/>
    </row>
    <row r="85" spans="1:8">
      <c r="A85" s="15"/>
      <c r="B85" s="16"/>
    </row>
    <row r="86" spans="1:8">
      <c r="A86" s="17"/>
      <c r="B86" s="16"/>
    </row>
    <row r="87" spans="1:8">
      <c r="A87" s="17"/>
      <c r="B87" s="16"/>
    </row>
    <row r="88" spans="1:8">
      <c r="A88" s="17"/>
      <c r="B88" s="16"/>
    </row>
    <row r="89" spans="1:8">
      <c r="A89" s="17"/>
      <c r="B89" s="16"/>
    </row>
    <row r="90" spans="1:8" ht="14.25" thickBot="1">
      <c r="A90" s="15"/>
      <c r="B90" s="16"/>
    </row>
    <row r="91" spans="1:8" ht="14.25" thickTop="1">
      <c r="A91" s="15"/>
      <c r="B91" s="63"/>
      <c r="C91" s="18"/>
      <c r="D91" s="14"/>
      <c r="E91" s="14"/>
      <c r="F91" s="14"/>
      <c r="G91" s="14"/>
      <c r="H91" s="14"/>
    </row>
    <row r="92" spans="1:8">
      <c r="A92" s="7"/>
      <c r="B92" s="2"/>
      <c r="C92" s="7"/>
      <c r="D92" s="7"/>
      <c r="E92" s="7"/>
      <c r="F92" s="7"/>
      <c r="G92" s="7"/>
      <c r="H92" s="7"/>
    </row>
    <row r="93" spans="1:8">
      <c r="A93" s="10"/>
      <c r="B93" s="19"/>
      <c r="C93" s="7"/>
      <c r="D93" s="7"/>
      <c r="E93" s="7"/>
      <c r="F93" s="10"/>
      <c r="G93" s="10"/>
      <c r="H93" s="10"/>
    </row>
    <row r="94" spans="1:8">
      <c r="A94" s="10"/>
      <c r="B94" s="19"/>
      <c r="C94" s="7"/>
      <c r="D94" s="7"/>
      <c r="E94" s="7"/>
      <c r="F94" s="10"/>
      <c r="G94" s="10"/>
      <c r="H94" s="10"/>
    </row>
    <row r="95" spans="1:8">
      <c r="A95" s="10"/>
      <c r="B95" s="19"/>
      <c r="C95" s="7"/>
      <c r="D95" s="7"/>
      <c r="E95" s="7"/>
      <c r="F95" s="10"/>
      <c r="G95" s="10"/>
      <c r="H95" s="10"/>
    </row>
    <row r="96" spans="1:8">
      <c r="A96" s="10"/>
      <c r="B96" s="19"/>
      <c r="C96" s="7"/>
      <c r="D96" s="7"/>
      <c r="E96" s="7"/>
      <c r="F96" s="10"/>
      <c r="G96" s="10"/>
      <c r="H96" s="10"/>
    </row>
    <row r="97" spans="1:8">
      <c r="A97" s="10"/>
      <c r="B97" s="19"/>
      <c r="C97" s="7"/>
      <c r="D97" s="7"/>
      <c r="E97" s="7"/>
      <c r="F97" s="10"/>
      <c r="G97" s="10"/>
      <c r="H97" s="10"/>
    </row>
    <row r="98" spans="1:8">
      <c r="A98" s="10"/>
      <c r="B98" s="19"/>
      <c r="C98" s="7"/>
      <c r="D98" s="7"/>
      <c r="E98" s="7"/>
      <c r="F98" s="10"/>
      <c r="G98" s="10"/>
      <c r="H98" s="10"/>
    </row>
    <row r="99" spans="1:8">
      <c r="A99" s="10"/>
      <c r="B99" s="19"/>
      <c r="C99" s="7"/>
      <c r="D99" s="7"/>
      <c r="E99" s="7"/>
      <c r="F99" s="10"/>
      <c r="G99" s="10"/>
      <c r="H99" s="10"/>
    </row>
    <row r="100" spans="1:8">
      <c r="A100" s="10"/>
      <c r="B100" s="19"/>
      <c r="C100" s="7"/>
      <c r="D100" s="7"/>
      <c r="E100" s="7"/>
      <c r="F100" s="10"/>
      <c r="G100" s="10"/>
      <c r="H100" s="10"/>
    </row>
    <row r="101" spans="1:8">
      <c r="A101" s="10"/>
      <c r="B101" s="19"/>
      <c r="C101" s="7"/>
      <c r="D101" s="7"/>
      <c r="E101" s="7"/>
      <c r="F101" s="10"/>
      <c r="G101" s="10"/>
      <c r="H101" s="10"/>
    </row>
    <row r="102" spans="1:8">
      <c r="A102" s="10"/>
      <c r="B102" s="19"/>
      <c r="C102" s="7"/>
      <c r="D102" s="7"/>
      <c r="E102" s="7"/>
      <c r="F102" s="10"/>
      <c r="G102" s="10"/>
      <c r="H102" s="10"/>
    </row>
    <row r="103" spans="1:8">
      <c r="A103" s="10"/>
      <c r="B103" s="19"/>
      <c r="C103" s="7"/>
      <c r="D103" s="7"/>
      <c r="E103" s="7"/>
      <c r="F103" s="10"/>
      <c r="G103" s="10"/>
      <c r="H103" s="10"/>
    </row>
    <row r="104" spans="1:8">
      <c r="A104" s="10"/>
      <c r="B104" s="19"/>
      <c r="C104" s="7"/>
      <c r="D104" s="7"/>
      <c r="E104" s="7"/>
      <c r="F104" s="10"/>
      <c r="G104" s="10"/>
      <c r="H104" s="10"/>
    </row>
    <row r="105" spans="1:8">
      <c r="A105" s="10"/>
      <c r="B105" s="19"/>
      <c r="C105" s="7"/>
      <c r="D105" s="7"/>
      <c r="E105" s="7"/>
      <c r="F105" s="10"/>
      <c r="G105" s="10"/>
      <c r="H105" s="10"/>
    </row>
    <row r="106" spans="1:8">
      <c r="A106" s="10"/>
      <c r="B106" s="19"/>
      <c r="C106" s="7"/>
      <c r="D106" s="7"/>
      <c r="E106" s="7"/>
      <c r="F106" s="10"/>
      <c r="G106" s="10"/>
      <c r="H106" s="10"/>
    </row>
    <row r="107" spans="1:8">
      <c r="A107" s="10"/>
      <c r="B107" s="19"/>
      <c r="C107" s="7"/>
      <c r="D107" s="7"/>
      <c r="E107" s="7"/>
      <c r="F107" s="10"/>
      <c r="G107" s="10"/>
      <c r="H107" s="10"/>
    </row>
    <row r="108" spans="1:8">
      <c r="A108" s="10"/>
      <c r="B108" s="19"/>
      <c r="C108" s="7"/>
      <c r="D108" s="7"/>
      <c r="E108" s="7"/>
      <c r="F108" s="10"/>
      <c r="G108" s="10"/>
      <c r="H108" s="10"/>
    </row>
    <row r="109" spans="1:8">
      <c r="A109" s="10"/>
      <c r="B109" s="19"/>
      <c r="C109" s="7"/>
      <c r="D109" s="7"/>
      <c r="E109" s="7"/>
      <c r="F109" s="10"/>
      <c r="G109" s="10"/>
      <c r="H109" s="10"/>
    </row>
    <row r="110" spans="1:8">
      <c r="A110" s="10"/>
      <c r="B110" s="19"/>
      <c r="C110" s="7"/>
      <c r="D110" s="7"/>
      <c r="E110" s="7"/>
      <c r="F110" s="10"/>
      <c r="G110" s="10"/>
      <c r="H110" s="10"/>
    </row>
    <row r="111" spans="1:8">
      <c r="A111" s="10"/>
      <c r="B111" s="19"/>
      <c r="C111" s="7"/>
      <c r="D111" s="7"/>
      <c r="E111" s="7"/>
      <c r="F111" s="10"/>
      <c r="G111" s="10"/>
      <c r="H111" s="10"/>
    </row>
    <row r="112" spans="1:8">
      <c r="A112" s="10"/>
      <c r="B112" s="19"/>
      <c r="C112" s="10"/>
      <c r="D112" s="10"/>
      <c r="E112" s="10"/>
      <c r="F112" s="10"/>
      <c r="G112" s="10"/>
      <c r="H112" s="10"/>
    </row>
    <row r="113" spans="1:10">
      <c r="A113" s="10"/>
      <c r="B113" s="19"/>
      <c r="C113" s="10"/>
      <c r="D113" s="10"/>
      <c r="E113" s="10"/>
      <c r="F113" s="10"/>
      <c r="G113" s="10"/>
      <c r="H113" s="10"/>
      <c r="I113" s="24"/>
      <c r="J113" s="20"/>
    </row>
    <row r="114" spans="1:10">
      <c r="A114" s="10"/>
      <c r="B114" s="19"/>
      <c r="C114" s="10"/>
      <c r="D114" s="10"/>
      <c r="E114" s="10"/>
      <c r="F114" s="10"/>
      <c r="G114" s="10"/>
      <c r="H114" s="10"/>
      <c r="I114" s="24"/>
      <c r="J114" s="20"/>
    </row>
    <row r="115" spans="1:10">
      <c r="A115" s="10"/>
      <c r="B115" s="19"/>
      <c r="C115" s="10"/>
      <c r="D115" s="10"/>
      <c r="E115" s="10"/>
      <c r="F115" s="10"/>
      <c r="G115" s="10"/>
      <c r="H115" s="10"/>
      <c r="I115" s="24"/>
      <c r="J115" s="20"/>
    </row>
    <row r="116" spans="1:10">
      <c r="A116" s="10"/>
      <c r="B116" s="19"/>
      <c r="C116" s="10"/>
      <c r="D116" s="10"/>
      <c r="E116" s="10"/>
      <c r="F116" s="10"/>
      <c r="G116" s="10"/>
      <c r="H116" s="10"/>
      <c r="I116" s="24"/>
      <c r="J116" s="20"/>
    </row>
    <row r="117" spans="1:10">
      <c r="A117" s="10"/>
      <c r="B117" s="19"/>
      <c r="C117" s="10"/>
      <c r="D117" s="10"/>
      <c r="E117" s="10"/>
      <c r="F117" s="10"/>
      <c r="G117" s="10"/>
      <c r="H117" s="10"/>
      <c r="I117" s="24"/>
      <c r="J117" s="20"/>
    </row>
    <row r="118" spans="1:10">
      <c r="A118" s="10"/>
      <c r="B118" s="19"/>
      <c r="C118" s="10"/>
      <c r="D118" s="10"/>
      <c r="E118" s="10"/>
      <c r="F118" s="10"/>
      <c r="G118" s="10"/>
      <c r="H118" s="10"/>
      <c r="I118" s="24"/>
      <c r="J118" s="20"/>
    </row>
    <row r="119" spans="1:10">
      <c r="A119" s="10"/>
      <c r="B119" s="19"/>
      <c r="C119" s="10"/>
      <c r="D119" s="10"/>
      <c r="E119" s="10"/>
      <c r="F119" s="10"/>
      <c r="G119" s="10"/>
      <c r="H119" s="10"/>
      <c r="I119" s="24"/>
      <c r="J119" s="20"/>
    </row>
    <row r="120" spans="1:10">
      <c r="A120" s="10"/>
      <c r="B120" s="19"/>
      <c r="C120" s="10"/>
      <c r="D120" s="10"/>
      <c r="E120" s="10"/>
      <c r="F120" s="10"/>
      <c r="G120" s="10"/>
      <c r="H120" s="10"/>
      <c r="I120" s="24"/>
      <c r="J120" s="20"/>
    </row>
    <row r="121" spans="1:10">
      <c r="A121" s="10"/>
      <c r="B121" s="19"/>
      <c r="C121" s="10"/>
      <c r="D121" s="10"/>
      <c r="E121" s="10"/>
      <c r="F121" s="10"/>
      <c r="G121" s="10"/>
      <c r="H121" s="10"/>
      <c r="I121" s="24"/>
      <c r="J121" s="20"/>
    </row>
    <row r="122" spans="1:10">
      <c r="A122" s="10"/>
      <c r="B122" s="19"/>
      <c r="C122" s="10"/>
      <c r="D122" s="10"/>
      <c r="E122" s="10"/>
      <c r="F122" s="10"/>
      <c r="G122" s="10"/>
      <c r="H122" s="10"/>
      <c r="I122" s="24"/>
      <c r="J122" s="20"/>
    </row>
    <row r="123" spans="1:10">
      <c r="A123" s="10"/>
      <c r="B123" s="19"/>
      <c r="C123" s="10"/>
      <c r="D123" s="10"/>
      <c r="E123" s="10"/>
      <c r="F123" s="10"/>
      <c r="G123" s="10"/>
      <c r="H123" s="10"/>
      <c r="I123" s="24"/>
      <c r="J123" s="20"/>
    </row>
    <row r="124" spans="1:10">
      <c r="A124" s="10"/>
      <c r="B124" s="19"/>
      <c r="C124" s="10"/>
      <c r="D124" s="10"/>
      <c r="E124" s="10"/>
      <c r="F124" s="10"/>
      <c r="G124" s="10"/>
      <c r="H124" s="10"/>
      <c r="I124" s="24"/>
      <c r="J124" s="20"/>
    </row>
    <row r="125" spans="1:10">
      <c r="A125" s="10"/>
      <c r="B125" s="19"/>
      <c r="C125" s="10"/>
      <c r="D125" s="10"/>
      <c r="E125" s="10"/>
      <c r="F125" s="10"/>
      <c r="G125" s="10"/>
      <c r="H125" s="10"/>
      <c r="I125" s="24"/>
      <c r="J125" s="20"/>
    </row>
    <row r="126" spans="1:10">
      <c r="A126" s="10"/>
      <c r="B126" s="19"/>
      <c r="C126" s="10"/>
      <c r="D126" s="10"/>
      <c r="E126" s="10"/>
      <c r="F126" s="10"/>
      <c r="G126" s="10"/>
      <c r="H126" s="10"/>
      <c r="I126" s="24"/>
      <c r="J126" s="20"/>
    </row>
    <row r="127" spans="1:10">
      <c r="A127" s="10"/>
      <c r="B127" s="19"/>
      <c r="C127" s="10"/>
      <c r="D127" s="10"/>
      <c r="E127" s="10"/>
      <c r="F127" s="10"/>
      <c r="G127" s="10"/>
      <c r="H127" s="10"/>
      <c r="I127" s="24"/>
      <c r="J127" s="20"/>
    </row>
    <row r="128" spans="1:10">
      <c r="A128" s="10"/>
      <c r="B128" s="19"/>
      <c r="C128" s="10"/>
      <c r="D128" s="10"/>
      <c r="E128" s="10"/>
      <c r="F128" s="10"/>
      <c r="G128" s="10"/>
      <c r="H128" s="10"/>
      <c r="I128" s="24"/>
      <c r="J128" s="20"/>
    </row>
    <row r="129" spans="2:10">
      <c r="B129" s="16"/>
      <c r="I129" s="25"/>
      <c r="J129" s="20"/>
    </row>
    <row r="130" spans="2:10">
      <c r="B130" s="16"/>
      <c r="I130" s="25"/>
      <c r="J130" s="20"/>
    </row>
    <row r="131" spans="2:10">
      <c r="B131" s="16"/>
      <c r="I131" s="25"/>
      <c r="J131" s="20"/>
    </row>
    <row r="132" spans="2:10">
      <c r="B132" s="16"/>
      <c r="I132" s="25"/>
      <c r="J132" s="20"/>
    </row>
    <row r="133" spans="2:10">
      <c r="B133" s="16"/>
      <c r="I133" s="25"/>
      <c r="J133" s="20"/>
    </row>
    <row r="134" spans="2:10">
      <c r="B134" s="16"/>
      <c r="I134" s="25"/>
      <c r="J134" s="20"/>
    </row>
    <row r="135" spans="2:10">
      <c r="B135" s="16"/>
      <c r="I135" s="25"/>
      <c r="J135" s="20"/>
    </row>
    <row r="136" spans="2:10">
      <c r="B136" s="16"/>
      <c r="I136" s="25"/>
      <c r="J136" s="20"/>
    </row>
    <row r="137" spans="2:10">
      <c r="B137" s="16"/>
      <c r="I137" s="25"/>
      <c r="J137" s="20"/>
    </row>
    <row r="138" spans="2:10">
      <c r="B138" s="16"/>
      <c r="I138" s="25"/>
      <c r="J138" s="20"/>
    </row>
    <row r="139" spans="2:10">
      <c r="B139" s="16"/>
      <c r="I139" s="25"/>
      <c r="J139" s="20"/>
    </row>
    <row r="140" spans="2:10">
      <c r="B140" s="16"/>
      <c r="I140" s="25"/>
      <c r="J140" s="20"/>
    </row>
    <row r="141" spans="2:10">
      <c r="B141" s="16"/>
      <c r="I141" s="25"/>
      <c r="J141" s="20"/>
    </row>
    <row r="142" spans="2:10">
      <c r="B142" s="16"/>
      <c r="I142" s="25"/>
      <c r="J142" s="20"/>
    </row>
    <row r="143" spans="2:10">
      <c r="B143" s="16"/>
      <c r="I143" s="25"/>
      <c r="J143" s="20"/>
    </row>
    <row r="144" spans="2:10">
      <c r="B144" s="16"/>
      <c r="I144" s="25"/>
      <c r="J144" s="20"/>
    </row>
    <row r="145" spans="2:10">
      <c r="B145" s="16"/>
      <c r="I145" s="25"/>
      <c r="J145" s="20"/>
    </row>
    <row r="146" spans="2:10">
      <c r="B146" s="16"/>
      <c r="I146" s="25"/>
      <c r="J146" s="20"/>
    </row>
    <row r="147" spans="2:10">
      <c r="B147" s="16"/>
      <c r="I147" s="25"/>
      <c r="J147" s="20"/>
    </row>
    <row r="148" spans="2:10">
      <c r="B148" s="16"/>
      <c r="I148" s="25"/>
      <c r="J148" s="21"/>
    </row>
    <row r="149" spans="2:10">
      <c r="B149" s="16"/>
      <c r="I149" s="25"/>
      <c r="J149" s="21"/>
    </row>
    <row r="150" spans="2:10">
      <c r="B150" s="16"/>
      <c r="I150" s="25"/>
      <c r="J150" s="21"/>
    </row>
    <row r="151" spans="2:10">
      <c r="B151" s="16"/>
      <c r="I151" s="25"/>
      <c r="J151" s="21"/>
    </row>
    <row r="152" spans="2:10">
      <c r="B152" s="16"/>
      <c r="I152" s="25"/>
      <c r="J152" s="21"/>
    </row>
    <row r="153" spans="2:10">
      <c r="B153" s="16"/>
      <c r="I153" s="25"/>
      <c r="J153" s="21"/>
    </row>
    <row r="154" spans="2:10">
      <c r="B154" s="16"/>
      <c r="I154" s="25"/>
      <c r="J154" s="21"/>
    </row>
    <row r="155" spans="2:10">
      <c r="B155" s="16"/>
      <c r="I155" s="25"/>
      <c r="J155" s="21"/>
    </row>
    <row r="156" spans="2:10">
      <c r="B156" s="16"/>
      <c r="I156" s="25"/>
      <c r="J156" s="21"/>
    </row>
    <row r="157" spans="2:10">
      <c r="B157" s="16"/>
      <c r="I157" s="25"/>
      <c r="J157" s="21"/>
    </row>
    <row r="158" spans="2:10">
      <c r="B158" s="16"/>
      <c r="I158" s="25"/>
      <c r="J158" s="21"/>
    </row>
    <row r="159" spans="2:10">
      <c r="B159" s="16"/>
      <c r="I159" s="25"/>
      <c r="J159" s="21"/>
    </row>
    <row r="160" spans="2:10">
      <c r="B160" s="16"/>
      <c r="I160" s="25"/>
      <c r="J160" s="21"/>
    </row>
    <row r="161" spans="2:10">
      <c r="B161" s="16"/>
      <c r="I161" s="25"/>
      <c r="J161" s="21"/>
    </row>
    <row r="162" spans="2:10">
      <c r="B162" s="16"/>
      <c r="I162" s="25"/>
      <c r="J162" s="21"/>
    </row>
    <row r="163" spans="2:10">
      <c r="B163" s="16"/>
      <c r="I163" s="25"/>
      <c r="J163" s="21"/>
    </row>
    <row r="164" spans="2:10">
      <c r="B164" s="16"/>
      <c r="I164" s="25"/>
      <c r="J164" s="21"/>
    </row>
    <row r="165" spans="2:10">
      <c r="B165" s="16"/>
      <c r="I165" s="25"/>
      <c r="J165" s="21"/>
    </row>
    <row r="166" spans="2:10">
      <c r="B166" s="16"/>
      <c r="I166" s="25"/>
      <c r="J166" s="21"/>
    </row>
    <row r="167" spans="2:10">
      <c r="B167" s="16"/>
      <c r="I167" s="25"/>
      <c r="J167" s="21"/>
    </row>
    <row r="168" spans="2:10">
      <c r="B168" s="16"/>
      <c r="I168" s="25"/>
      <c r="J168" s="21"/>
    </row>
    <row r="169" spans="2:10">
      <c r="B169" s="16"/>
      <c r="I169" s="25"/>
      <c r="J169" s="21"/>
    </row>
    <row r="170" spans="2:10">
      <c r="B170" s="16"/>
      <c r="I170" s="25"/>
      <c r="J170" s="21"/>
    </row>
    <row r="171" spans="2:10">
      <c r="B171" s="16"/>
      <c r="I171" s="25"/>
      <c r="J171" s="21"/>
    </row>
    <row r="172" spans="2:10">
      <c r="B172" s="16"/>
      <c r="I172" s="25"/>
      <c r="J172" s="21"/>
    </row>
    <row r="173" spans="2:10">
      <c r="B173" s="16"/>
      <c r="I173" s="25"/>
      <c r="J173" s="21"/>
    </row>
    <row r="174" spans="2:10">
      <c r="B174" s="16"/>
      <c r="I174" s="25"/>
      <c r="J174" s="21"/>
    </row>
    <row r="175" spans="2:10">
      <c r="B175" s="16"/>
      <c r="I175" s="25"/>
      <c r="J175" s="21"/>
    </row>
    <row r="176" spans="2:10">
      <c r="B176" s="16"/>
      <c r="I176" s="25"/>
      <c r="J176" s="21"/>
    </row>
    <row r="177" spans="2:10">
      <c r="B177" s="16"/>
      <c r="I177" s="25"/>
      <c r="J177" s="21"/>
    </row>
    <row r="178" spans="2:10">
      <c r="B178" s="16"/>
      <c r="I178" s="25"/>
      <c r="J178" s="21"/>
    </row>
    <row r="179" spans="2:10">
      <c r="B179" s="16"/>
      <c r="I179" s="25"/>
      <c r="J179" s="21"/>
    </row>
    <row r="180" spans="2:10">
      <c r="B180" s="16"/>
      <c r="I180" s="25"/>
      <c r="J180" s="21"/>
    </row>
    <row r="181" spans="2:10">
      <c r="B181" s="16"/>
      <c r="I181" s="25"/>
      <c r="J181" s="21"/>
    </row>
    <row r="182" spans="2:10">
      <c r="B182" s="16"/>
      <c r="I182" s="25"/>
      <c r="J182" s="21"/>
    </row>
    <row r="183" spans="2:10">
      <c r="B183" s="16"/>
      <c r="I183" s="25"/>
      <c r="J183" s="21"/>
    </row>
    <row r="184" spans="2:10">
      <c r="B184" s="16"/>
      <c r="I184" s="25"/>
      <c r="J184" s="21"/>
    </row>
    <row r="185" spans="2:10">
      <c r="B185" s="16"/>
      <c r="I185" s="25"/>
      <c r="J185" s="21"/>
    </row>
    <row r="186" spans="2:10">
      <c r="B186" s="16"/>
      <c r="I186" s="25"/>
      <c r="J186" s="21"/>
    </row>
    <row r="187" spans="2:10">
      <c r="B187" s="16"/>
      <c r="I187" s="25"/>
      <c r="J187" s="21"/>
    </row>
    <row r="188" spans="2:10">
      <c r="B188" s="16"/>
      <c r="I188" s="25"/>
      <c r="J188" s="21"/>
    </row>
    <row r="189" spans="2:10">
      <c r="B189" s="16"/>
      <c r="I189" s="25"/>
      <c r="J189" s="21"/>
    </row>
    <row r="190" spans="2:10">
      <c r="B190" s="16"/>
      <c r="I190" s="25"/>
      <c r="J190" s="21"/>
    </row>
    <row r="191" spans="2:10">
      <c r="B191" s="16"/>
      <c r="I191" s="25"/>
      <c r="J191" s="21"/>
    </row>
    <row r="192" spans="2:10">
      <c r="B192" s="16"/>
      <c r="I192" s="25"/>
      <c r="J192" s="21"/>
    </row>
    <row r="193" spans="2:10">
      <c r="B193" s="16"/>
      <c r="I193" s="25"/>
      <c r="J193" s="21"/>
    </row>
    <row r="194" spans="2:10">
      <c r="B194" s="16"/>
      <c r="I194" s="25"/>
      <c r="J194" s="21"/>
    </row>
    <row r="195" spans="2:10">
      <c r="B195" s="16"/>
      <c r="I195" s="25"/>
      <c r="J195" s="21"/>
    </row>
    <row r="196" spans="2:10">
      <c r="B196" s="16"/>
      <c r="I196" s="25"/>
      <c r="J196" s="21"/>
    </row>
    <row r="197" spans="2:10">
      <c r="B197" s="16"/>
      <c r="I197" s="25"/>
      <c r="J197" s="21"/>
    </row>
    <row r="198" spans="2:10">
      <c r="B198" s="16"/>
      <c r="I198" s="25"/>
      <c r="J198" s="21"/>
    </row>
    <row r="199" spans="2:10">
      <c r="B199" s="16"/>
      <c r="I199" s="25"/>
      <c r="J199" s="21"/>
    </row>
    <row r="200" spans="2:10">
      <c r="B200" s="16"/>
      <c r="I200" s="25"/>
      <c r="J200" s="21"/>
    </row>
    <row r="201" spans="2:10">
      <c r="B201" s="16"/>
      <c r="I201" s="25"/>
      <c r="J201" s="21"/>
    </row>
    <row r="202" spans="2:10">
      <c r="B202" s="16"/>
      <c r="I202" s="25"/>
      <c r="J202" s="21"/>
    </row>
    <row r="203" spans="2:10">
      <c r="B203" s="16"/>
      <c r="I203" s="25"/>
      <c r="J203" s="21"/>
    </row>
    <row r="204" spans="2:10">
      <c r="B204" s="16"/>
      <c r="I204" s="25"/>
      <c r="J204" s="21"/>
    </row>
    <row r="205" spans="2:10">
      <c r="B205" s="16"/>
      <c r="I205" s="25"/>
      <c r="J205" s="21"/>
    </row>
    <row r="206" spans="2:10">
      <c r="B206" s="16"/>
      <c r="I206" s="25"/>
      <c r="J206" s="21"/>
    </row>
    <row r="207" spans="2:10">
      <c r="B207" s="16"/>
      <c r="I207" s="25"/>
      <c r="J207" s="21"/>
    </row>
    <row r="208" spans="2:10">
      <c r="B208" s="16"/>
      <c r="I208" s="25"/>
      <c r="J208" s="21"/>
    </row>
    <row r="209" spans="2:10">
      <c r="B209" s="16"/>
      <c r="I209" s="25"/>
      <c r="J209" s="21"/>
    </row>
    <row r="210" spans="2:10">
      <c r="B210" s="16"/>
      <c r="I210" s="25"/>
      <c r="J210" s="21"/>
    </row>
    <row r="211" spans="2:10">
      <c r="B211" s="16"/>
      <c r="I211" s="25"/>
      <c r="J211" s="21"/>
    </row>
    <row r="212" spans="2:10">
      <c r="B212" s="16"/>
      <c r="I212" s="25"/>
      <c r="J212" s="21"/>
    </row>
    <row r="213" spans="2:10">
      <c r="B213" s="16"/>
      <c r="I213" s="25"/>
      <c r="J213" s="13"/>
    </row>
    <row r="214" spans="2:10">
      <c r="B214" s="16"/>
      <c r="I214" s="25"/>
      <c r="J214" s="13"/>
    </row>
    <row r="215" spans="2:10">
      <c r="B215" s="16"/>
      <c r="I215" s="25"/>
      <c r="J215" s="13"/>
    </row>
    <row r="216" spans="2:10">
      <c r="B216" s="16"/>
      <c r="I216" s="25"/>
      <c r="J216" s="13"/>
    </row>
    <row r="217" spans="2:10">
      <c r="B217" s="16"/>
      <c r="I217" s="25"/>
      <c r="J217" s="13"/>
    </row>
    <row r="218" spans="2:10">
      <c r="B218" s="16"/>
      <c r="I218" s="25"/>
      <c r="J218" s="13"/>
    </row>
    <row r="219" spans="2:10">
      <c r="B219" s="16"/>
      <c r="I219" s="25"/>
      <c r="J219" s="13"/>
    </row>
    <row r="220" spans="2:10">
      <c r="B220" s="16"/>
      <c r="I220" s="25"/>
      <c r="J220" s="13"/>
    </row>
    <row r="221" spans="2:10">
      <c r="B221" s="16"/>
      <c r="I221" s="25"/>
      <c r="J221" s="13"/>
    </row>
    <row r="222" spans="2:10">
      <c r="B222" s="16"/>
      <c r="I222" s="25"/>
      <c r="J222" s="13"/>
    </row>
    <row r="223" spans="2:10">
      <c r="B223" s="16"/>
      <c r="I223" s="25"/>
      <c r="J223" s="13"/>
    </row>
    <row r="224" spans="2:10">
      <c r="B224" s="16"/>
      <c r="I224" s="25"/>
      <c r="J224" s="13"/>
    </row>
    <row r="225" spans="2:10">
      <c r="B225" s="16"/>
      <c r="I225" s="25"/>
      <c r="J225" s="13"/>
    </row>
    <row r="226" spans="2:10">
      <c r="B226" s="16"/>
      <c r="I226" s="25"/>
      <c r="J226" s="13"/>
    </row>
    <row r="227" spans="2:10">
      <c r="B227" s="16"/>
      <c r="I227" s="25"/>
      <c r="J227" s="13"/>
    </row>
    <row r="228" spans="2:10">
      <c r="B228" s="16"/>
      <c r="I228" s="25"/>
      <c r="J228" s="13"/>
    </row>
    <row r="229" spans="2:10">
      <c r="B229" s="16"/>
      <c r="I229" s="25"/>
      <c r="J229" s="13"/>
    </row>
    <row r="230" spans="2:10">
      <c r="B230" s="16"/>
      <c r="I230" s="25"/>
      <c r="J230" s="13"/>
    </row>
    <row r="231" spans="2:10">
      <c r="B231" s="16"/>
      <c r="I231" s="25"/>
      <c r="J231" s="13"/>
    </row>
    <row r="232" spans="2:10">
      <c r="B232" s="16"/>
      <c r="I232" s="25"/>
      <c r="J232" s="13"/>
    </row>
    <row r="233" spans="2:10">
      <c r="B233" s="16"/>
      <c r="I233" s="25"/>
      <c r="J233" s="13"/>
    </row>
    <row r="234" spans="2:10">
      <c r="B234" s="16"/>
      <c r="I234" s="25"/>
      <c r="J234" s="13"/>
    </row>
    <row r="235" spans="2:10">
      <c r="B235" s="16"/>
      <c r="I235" s="25"/>
      <c r="J235" s="13"/>
    </row>
    <row r="236" spans="2:10">
      <c r="B236" s="16"/>
      <c r="I236" s="25"/>
      <c r="J236" s="13"/>
    </row>
    <row r="237" spans="2:10">
      <c r="B237" s="16"/>
      <c r="I237" s="25"/>
      <c r="J237" s="13"/>
    </row>
    <row r="238" spans="2:10">
      <c r="B238" s="16"/>
      <c r="I238" s="25"/>
      <c r="J238" s="13"/>
    </row>
    <row r="239" spans="2:10">
      <c r="B239" s="16"/>
      <c r="I239" s="25"/>
      <c r="J239" s="13"/>
    </row>
    <row r="240" spans="2:10">
      <c r="B240" s="16"/>
      <c r="I240" s="25"/>
      <c r="J240" s="13"/>
    </row>
    <row r="241" spans="2:10">
      <c r="B241" s="16"/>
      <c r="I241" s="25"/>
      <c r="J241" s="13"/>
    </row>
    <row r="242" spans="2:10">
      <c r="B242" s="16"/>
      <c r="I242" s="25"/>
      <c r="J242" s="13"/>
    </row>
    <row r="243" spans="2:10">
      <c r="B243" s="16"/>
      <c r="I243" s="25"/>
      <c r="J243" s="13"/>
    </row>
    <row r="244" spans="2:10">
      <c r="B244" s="16"/>
      <c r="I244" s="25"/>
      <c r="J244" s="13"/>
    </row>
    <row r="245" spans="2:10">
      <c r="B245" s="16"/>
      <c r="I245" s="25"/>
      <c r="J245" s="13"/>
    </row>
    <row r="246" spans="2:10">
      <c r="B246" s="16"/>
      <c r="I246" s="25"/>
      <c r="J246" s="13"/>
    </row>
    <row r="247" spans="2:10">
      <c r="B247" s="16"/>
      <c r="I247" s="25"/>
      <c r="J247" s="13"/>
    </row>
    <row r="248" spans="2:10">
      <c r="B248" s="16"/>
      <c r="I248" s="25"/>
      <c r="J248" s="13"/>
    </row>
    <row r="249" spans="2:10">
      <c r="B249" s="16"/>
      <c r="I249" s="25"/>
      <c r="J249" s="13"/>
    </row>
    <row r="250" spans="2:10">
      <c r="B250" s="16"/>
      <c r="I250" s="25"/>
      <c r="J250" s="13"/>
    </row>
    <row r="251" spans="2:10">
      <c r="B251" s="16"/>
      <c r="I251" s="25"/>
      <c r="J251" s="13"/>
    </row>
    <row r="252" spans="2:10">
      <c r="B252" s="16"/>
      <c r="I252" s="25"/>
      <c r="J252" s="13"/>
    </row>
    <row r="253" spans="2:10">
      <c r="B253" s="16"/>
      <c r="I253" s="25"/>
      <c r="J253" s="13"/>
    </row>
    <row r="254" spans="2:10">
      <c r="B254" s="16"/>
      <c r="I254" s="25"/>
      <c r="J254" s="13"/>
    </row>
    <row r="255" spans="2:10">
      <c r="B255" s="16"/>
      <c r="I255" s="25"/>
      <c r="J255" s="13"/>
    </row>
    <row r="256" spans="2:10">
      <c r="B256" s="16"/>
      <c r="I256" s="25"/>
      <c r="J256" s="13"/>
    </row>
    <row r="257" spans="2:10">
      <c r="B257" s="16"/>
      <c r="I257" s="25"/>
      <c r="J257" s="13"/>
    </row>
    <row r="258" spans="2:10">
      <c r="B258" s="16"/>
      <c r="I258" s="25"/>
      <c r="J258" s="13"/>
    </row>
    <row r="259" spans="2:10">
      <c r="B259" s="16"/>
      <c r="I259" s="25"/>
      <c r="J259" s="13"/>
    </row>
    <row r="260" spans="2:10">
      <c r="B260" s="16"/>
      <c r="I260" s="25"/>
      <c r="J260" s="13"/>
    </row>
    <row r="261" spans="2:10">
      <c r="B261" s="16"/>
      <c r="I261" s="25"/>
      <c r="J261" s="13"/>
    </row>
    <row r="262" spans="2:10">
      <c r="B262" s="16"/>
      <c r="I262" s="25"/>
      <c r="J262" s="13"/>
    </row>
    <row r="263" spans="2:10">
      <c r="B263" s="16"/>
      <c r="I263" s="25"/>
      <c r="J263" s="13"/>
    </row>
    <row r="264" spans="2:10">
      <c r="B264" s="16"/>
      <c r="I264" s="25"/>
      <c r="J264" s="13"/>
    </row>
    <row r="265" spans="2:10">
      <c r="B265" s="16"/>
      <c r="I265" s="25"/>
      <c r="J265" s="13"/>
    </row>
    <row r="266" spans="2:10">
      <c r="B266" s="16"/>
      <c r="I266" s="25"/>
      <c r="J266" s="13"/>
    </row>
    <row r="267" spans="2:10">
      <c r="B267" s="16"/>
      <c r="I267" s="25"/>
      <c r="J267" s="13"/>
    </row>
    <row r="268" spans="2:10">
      <c r="B268" s="16"/>
      <c r="I268" s="25"/>
      <c r="J268" s="13"/>
    </row>
    <row r="269" spans="2:10">
      <c r="B269" s="16"/>
      <c r="I269" s="25"/>
      <c r="J269" s="13"/>
    </row>
    <row r="270" spans="2:10">
      <c r="B270" s="16"/>
      <c r="I270" s="25"/>
      <c r="J270" s="13"/>
    </row>
    <row r="271" spans="2:10">
      <c r="B271" s="16"/>
      <c r="I271" s="25"/>
      <c r="J271" s="13"/>
    </row>
    <row r="272" spans="2:10">
      <c r="B272" s="16"/>
      <c r="I272" s="25"/>
      <c r="J272" s="13"/>
    </row>
    <row r="273" spans="2:10">
      <c r="B273" s="16"/>
      <c r="I273" s="25"/>
      <c r="J273" s="13"/>
    </row>
    <row r="274" spans="2:10">
      <c r="B274" s="16"/>
      <c r="I274" s="25"/>
      <c r="J274" s="13"/>
    </row>
    <row r="275" spans="2:10">
      <c r="B275" s="16"/>
      <c r="I275" s="25"/>
      <c r="J275" s="13"/>
    </row>
    <row r="276" spans="2:10">
      <c r="B276" s="16"/>
      <c r="I276" s="25"/>
      <c r="J276" s="13"/>
    </row>
    <row r="277" spans="2:10">
      <c r="B277" s="16"/>
      <c r="I277" s="25"/>
      <c r="J277" s="13"/>
    </row>
    <row r="278" spans="2:10">
      <c r="B278" s="16"/>
      <c r="I278" s="25"/>
      <c r="J278" s="13"/>
    </row>
    <row r="279" spans="2:10">
      <c r="B279" s="16"/>
      <c r="I279" s="25"/>
      <c r="J279" s="13"/>
    </row>
    <row r="280" spans="2:10">
      <c r="B280" s="16"/>
    </row>
    <row r="281" spans="2:10">
      <c r="B281" s="16"/>
    </row>
    <row r="282" spans="2:10">
      <c r="B282" s="16"/>
    </row>
    <row r="283" spans="2:10">
      <c r="B283" s="16"/>
    </row>
    <row r="284" spans="2:10">
      <c r="B284" s="16"/>
    </row>
    <row r="285" spans="2:10">
      <c r="B285" s="16"/>
    </row>
    <row r="286" spans="2:10">
      <c r="B286" s="16"/>
    </row>
    <row r="287" spans="2:10">
      <c r="B287" s="16"/>
    </row>
    <row r="288" spans="2:10">
      <c r="B288" s="16"/>
    </row>
    <row r="289" spans="2:2">
      <c r="B289" s="16"/>
    </row>
    <row r="290" spans="2:2">
      <c r="B290" s="16"/>
    </row>
    <row r="291" spans="2:2">
      <c r="B291" s="16"/>
    </row>
    <row r="292" spans="2:2">
      <c r="B292" s="16"/>
    </row>
    <row r="293" spans="2:2">
      <c r="B293" s="16"/>
    </row>
    <row r="294" spans="2:2">
      <c r="B294" s="16"/>
    </row>
    <row r="295" spans="2:2">
      <c r="B295" s="16"/>
    </row>
    <row r="296" spans="2:2">
      <c r="B296" s="16"/>
    </row>
    <row r="297" spans="2:2">
      <c r="B297" s="16"/>
    </row>
    <row r="298" spans="2:2">
      <c r="B298" s="16"/>
    </row>
    <row r="299" spans="2:2">
      <c r="B299" s="16"/>
    </row>
    <row r="300" spans="2:2">
      <c r="B300" s="16"/>
    </row>
    <row r="301" spans="2:2">
      <c r="B301" s="16"/>
    </row>
    <row r="302" spans="2:2">
      <c r="B302" s="16"/>
    </row>
    <row r="303" spans="2:2">
      <c r="B303" s="16"/>
    </row>
    <row r="304" spans="2:2">
      <c r="B304" s="16"/>
    </row>
    <row r="305" spans="2:2">
      <c r="B305" s="16"/>
    </row>
    <row r="306" spans="2:2">
      <c r="B306" s="16"/>
    </row>
    <row r="307" spans="2:2">
      <c r="B307" s="16"/>
    </row>
    <row r="308" spans="2:2">
      <c r="B308" s="16"/>
    </row>
    <row r="309" spans="2:2">
      <c r="B309" s="16"/>
    </row>
    <row r="310" spans="2:2">
      <c r="B310" s="16"/>
    </row>
    <row r="311" spans="2:2">
      <c r="B311" s="16"/>
    </row>
    <row r="312" spans="2:2">
      <c r="B312" s="16"/>
    </row>
    <row r="313" spans="2:2">
      <c r="B313" s="16"/>
    </row>
    <row r="314" spans="2:2">
      <c r="B314" s="16"/>
    </row>
    <row r="315" spans="2:2">
      <c r="B315" s="16"/>
    </row>
    <row r="316" spans="2:2">
      <c r="B316" s="16"/>
    </row>
    <row r="317" spans="2:2">
      <c r="B317" s="16"/>
    </row>
    <row r="318" spans="2:2">
      <c r="B318" s="16"/>
    </row>
    <row r="319" spans="2:2">
      <c r="B319" s="16"/>
    </row>
    <row r="320" spans="2:2">
      <c r="B320" s="16"/>
    </row>
    <row r="321" spans="2:2">
      <c r="B321" s="16"/>
    </row>
    <row r="322" spans="2:2">
      <c r="B322" s="16"/>
    </row>
    <row r="323" spans="2:2">
      <c r="B323" s="16"/>
    </row>
    <row r="324" spans="2:2">
      <c r="B324" s="16"/>
    </row>
    <row r="325" spans="2:2">
      <c r="B325" s="16"/>
    </row>
    <row r="326" spans="2:2">
      <c r="B326" s="16"/>
    </row>
    <row r="327" spans="2:2">
      <c r="B327" s="16"/>
    </row>
    <row r="328" spans="2:2">
      <c r="B328" s="16"/>
    </row>
    <row r="329" spans="2:2">
      <c r="B329" s="16"/>
    </row>
    <row r="330" spans="2:2">
      <c r="B330" s="16"/>
    </row>
    <row r="331" spans="2:2">
      <c r="B331" s="16"/>
    </row>
    <row r="332" spans="2:2">
      <c r="B332" s="16"/>
    </row>
    <row r="333" spans="2:2">
      <c r="B333" s="16"/>
    </row>
    <row r="334" spans="2:2">
      <c r="B334" s="16"/>
    </row>
    <row r="335" spans="2:2">
      <c r="B335" s="16"/>
    </row>
    <row r="336" spans="2:2">
      <c r="B336" s="16"/>
    </row>
    <row r="337" spans="2:2">
      <c r="B337" s="16"/>
    </row>
    <row r="338" spans="2:2">
      <c r="B338" s="16"/>
    </row>
    <row r="339" spans="2:2">
      <c r="B339" s="16"/>
    </row>
    <row r="340" spans="2:2">
      <c r="B340" s="16"/>
    </row>
    <row r="341" spans="2:2">
      <c r="B341" s="16"/>
    </row>
    <row r="342" spans="2:2">
      <c r="B342" s="16"/>
    </row>
    <row r="343" spans="2:2">
      <c r="B343" s="16"/>
    </row>
    <row r="344" spans="2:2">
      <c r="B344" s="16"/>
    </row>
    <row r="345" spans="2:2">
      <c r="B345" s="16"/>
    </row>
    <row r="346" spans="2:2">
      <c r="B346" s="16"/>
    </row>
    <row r="347" spans="2:2">
      <c r="B347" s="16"/>
    </row>
    <row r="348" spans="2:2">
      <c r="B348" s="16"/>
    </row>
    <row r="349" spans="2:2">
      <c r="B349" s="16"/>
    </row>
    <row r="350" spans="2:2">
      <c r="B350" s="16"/>
    </row>
    <row r="351" spans="2:2">
      <c r="B351" s="16"/>
    </row>
    <row r="352" spans="2:2">
      <c r="B352" s="16"/>
    </row>
    <row r="353" spans="2:2">
      <c r="B353" s="16"/>
    </row>
    <row r="354" spans="2:2">
      <c r="B354" s="16"/>
    </row>
    <row r="355" spans="2:2">
      <c r="B355" s="16"/>
    </row>
    <row r="356" spans="2:2">
      <c r="B356" s="16"/>
    </row>
    <row r="357" spans="2:2">
      <c r="B357" s="16"/>
    </row>
    <row r="358" spans="2:2">
      <c r="B358" s="16"/>
    </row>
    <row r="359" spans="2:2">
      <c r="B359" s="16"/>
    </row>
    <row r="360" spans="2:2">
      <c r="B360" s="16"/>
    </row>
    <row r="361" spans="2:2">
      <c r="B361" s="16"/>
    </row>
    <row r="362" spans="2:2">
      <c r="B362" s="16"/>
    </row>
    <row r="363" spans="2:2">
      <c r="B363" s="16"/>
    </row>
    <row r="364" spans="2:2">
      <c r="B364" s="16"/>
    </row>
    <row r="365" spans="2:2">
      <c r="B365" s="16"/>
    </row>
    <row r="366" spans="2:2">
      <c r="B366" s="16"/>
    </row>
    <row r="367" spans="2:2">
      <c r="B367" s="16"/>
    </row>
    <row r="368" spans="2:2">
      <c r="B368" s="16"/>
    </row>
    <row r="369" spans="2:2">
      <c r="B369" s="16"/>
    </row>
    <row r="370" spans="2:2">
      <c r="B370" s="16"/>
    </row>
    <row r="371" spans="2:2">
      <c r="B371" s="16"/>
    </row>
    <row r="372" spans="2:2">
      <c r="B372" s="16"/>
    </row>
    <row r="373" spans="2:2">
      <c r="B373" s="16"/>
    </row>
    <row r="374" spans="2:2">
      <c r="B374" s="16"/>
    </row>
    <row r="375" spans="2:2">
      <c r="B375" s="16"/>
    </row>
    <row r="376" spans="2:2">
      <c r="B376" s="16"/>
    </row>
    <row r="377" spans="2:2">
      <c r="B377" s="16"/>
    </row>
    <row r="378" spans="2:2">
      <c r="B378" s="16"/>
    </row>
    <row r="379" spans="2:2">
      <c r="B379" s="16"/>
    </row>
    <row r="380" spans="2:2">
      <c r="B380" s="16"/>
    </row>
    <row r="381" spans="2:2">
      <c r="B381" s="16"/>
    </row>
    <row r="382" spans="2:2">
      <c r="B382" s="16"/>
    </row>
    <row r="383" spans="2:2">
      <c r="B383" s="16"/>
    </row>
    <row r="384" spans="2:2">
      <c r="B384" s="16"/>
    </row>
    <row r="385" spans="2:2">
      <c r="B385" s="16"/>
    </row>
    <row r="386" spans="2:2">
      <c r="B386" s="16"/>
    </row>
    <row r="387" spans="2:2">
      <c r="B387" s="16"/>
    </row>
    <row r="388" spans="2:2">
      <c r="B388" s="16"/>
    </row>
    <row r="389" spans="2:2">
      <c r="B389" s="16"/>
    </row>
    <row r="390" spans="2:2">
      <c r="B390" s="16"/>
    </row>
    <row r="391" spans="2:2">
      <c r="B391" s="16"/>
    </row>
    <row r="392" spans="2:2">
      <c r="B392" s="16"/>
    </row>
    <row r="393" spans="2:2">
      <c r="B393" s="16"/>
    </row>
    <row r="394" spans="2:2">
      <c r="B394" s="16"/>
    </row>
    <row r="395" spans="2:2">
      <c r="B395" s="16"/>
    </row>
    <row r="396" spans="2:2">
      <c r="B396" s="16"/>
    </row>
    <row r="397" spans="2:2">
      <c r="B397" s="16"/>
    </row>
    <row r="398" spans="2:2">
      <c r="B398" s="16"/>
    </row>
    <row r="399" spans="2:2">
      <c r="B399" s="16"/>
    </row>
    <row r="400" spans="2:2">
      <c r="B400" s="16"/>
    </row>
    <row r="401" spans="2:2">
      <c r="B401" s="16"/>
    </row>
    <row r="402" spans="2:2">
      <c r="B402" s="16"/>
    </row>
    <row r="403" spans="2:2">
      <c r="B403" s="16"/>
    </row>
    <row r="404" spans="2:2">
      <c r="B404" s="16"/>
    </row>
    <row r="405" spans="2:2">
      <c r="B405" s="16"/>
    </row>
    <row r="406" spans="2:2">
      <c r="B406" s="16"/>
    </row>
    <row r="407" spans="2:2">
      <c r="B407" s="16"/>
    </row>
  </sheetData>
  <mergeCells count="9">
    <mergeCell ref="A1:J1"/>
    <mergeCell ref="A2:J2"/>
    <mergeCell ref="A3:J3"/>
    <mergeCell ref="A4:J4"/>
    <mergeCell ref="A82:A83"/>
    <mergeCell ref="J7:J8"/>
    <mergeCell ref="B7:B8"/>
    <mergeCell ref="A7:A8"/>
    <mergeCell ref="C7:H7"/>
  </mergeCells>
  <pageMargins left="0.39370078740157483" right="0.19685039370078741" top="1.1417322834645669" bottom="0.74803149606299213" header="0.31496062992125984" footer="0.31496062992125984"/>
  <pageSetup scale="75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 tint="-0.249977111117893"/>
  </sheetPr>
  <dimension ref="A1:R186"/>
  <sheetViews>
    <sheetView showGridLines="0" showZeros="0" zoomScale="87" zoomScaleNormal="87" zoomScaleSheetLayoutView="11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37" sqref="O37"/>
    </sheetView>
  </sheetViews>
  <sheetFormatPr baseColWidth="10" defaultColWidth="11" defaultRowHeight="12.75"/>
  <cols>
    <col min="1" max="1" width="14.7109375" style="3" customWidth="1"/>
    <col min="2" max="2" width="38.140625" style="28" customWidth="1"/>
    <col min="3" max="4" width="12.28515625" style="28" customWidth="1"/>
    <col min="5" max="5" width="11.85546875" style="28" customWidth="1"/>
    <col min="6" max="7" width="12.28515625" style="28" customWidth="1"/>
    <col min="8" max="8" width="13" style="28" customWidth="1"/>
    <col min="9" max="9" width="11.5703125" style="3" customWidth="1"/>
    <col min="10" max="10" width="19.7109375" style="65" customWidth="1"/>
    <col min="11" max="11" width="27" style="3" hidden="1" customWidth="1"/>
    <col min="12" max="16384" width="11" style="3"/>
  </cols>
  <sheetData>
    <row r="1" spans="1:16" ht="17.45" customHeight="1">
      <c r="A1" s="580" t="s">
        <v>281</v>
      </c>
      <c r="B1" s="580"/>
      <c r="C1" s="580"/>
      <c r="D1" s="580"/>
      <c r="E1" s="580"/>
      <c r="F1" s="580"/>
      <c r="G1" s="580"/>
      <c r="H1" s="580"/>
      <c r="I1" s="580"/>
    </row>
    <row r="2" spans="1:16" ht="17.45" customHeight="1">
      <c r="A2" s="580" t="s">
        <v>166</v>
      </c>
      <c r="B2" s="580"/>
      <c r="C2" s="580"/>
      <c r="D2" s="580"/>
      <c r="E2" s="580"/>
      <c r="F2" s="580"/>
      <c r="G2" s="580"/>
      <c r="H2" s="580"/>
      <c r="I2" s="580"/>
    </row>
    <row r="3" spans="1:16" ht="15.75">
      <c r="A3" s="581" t="s">
        <v>300</v>
      </c>
      <c r="B3" s="581"/>
      <c r="C3" s="581"/>
      <c r="D3" s="581"/>
      <c r="E3" s="581"/>
      <c r="F3" s="581"/>
      <c r="G3" s="581"/>
      <c r="H3" s="581"/>
      <c r="I3" s="581"/>
    </row>
    <row r="4" spans="1:16" ht="20.25" customHeight="1">
      <c r="A4" s="581" t="s">
        <v>385</v>
      </c>
      <c r="B4" s="581"/>
      <c r="C4" s="581"/>
      <c r="D4" s="581"/>
      <c r="E4" s="581"/>
      <c r="F4" s="581"/>
      <c r="G4" s="581"/>
      <c r="H4" s="581"/>
      <c r="I4" s="581"/>
    </row>
    <row r="5" spans="1:16" ht="9.75" customHeight="1">
      <c r="B5" s="102"/>
      <c r="C5" s="102"/>
      <c r="D5" s="102"/>
      <c r="E5" s="102"/>
      <c r="F5" s="102"/>
      <c r="G5" s="102"/>
      <c r="H5" s="9"/>
      <c r="I5" s="9" t="s">
        <v>6</v>
      </c>
    </row>
    <row r="6" spans="1:16" ht="24" customHeight="1">
      <c r="A6" s="582" t="s">
        <v>189</v>
      </c>
      <c r="B6" s="584" t="s">
        <v>0</v>
      </c>
      <c r="C6" s="588" t="s">
        <v>23</v>
      </c>
      <c r="D6" s="589"/>
      <c r="E6" s="590"/>
      <c r="F6" s="586" t="s">
        <v>26</v>
      </c>
      <c r="G6" s="586"/>
      <c r="H6" s="587" t="s">
        <v>1</v>
      </c>
      <c r="I6" s="587"/>
    </row>
    <row r="7" spans="1:16" ht="26.25" customHeight="1">
      <c r="A7" s="583"/>
      <c r="B7" s="585"/>
      <c r="C7" s="399" t="s">
        <v>58</v>
      </c>
      <c r="D7" s="400" t="s">
        <v>10</v>
      </c>
      <c r="E7" s="401" t="s">
        <v>2</v>
      </c>
      <c r="F7" s="402" t="s">
        <v>27</v>
      </c>
      <c r="G7" s="403" t="s">
        <v>3</v>
      </c>
      <c r="H7" s="404" t="s">
        <v>4</v>
      </c>
      <c r="I7" s="405" t="s">
        <v>383</v>
      </c>
    </row>
    <row r="8" spans="1:16" ht="8.25" customHeight="1">
      <c r="A8" s="207"/>
      <c r="B8" s="103" t="s">
        <v>6</v>
      </c>
      <c r="C8" s="103"/>
      <c r="D8" s="104"/>
      <c r="E8" s="105"/>
      <c r="F8" s="104"/>
      <c r="G8" s="104"/>
      <c r="H8" s="106"/>
      <c r="I8" s="107"/>
    </row>
    <row r="9" spans="1:16" ht="21.75" customHeight="1">
      <c r="A9" s="207"/>
      <c r="B9" s="108" t="s">
        <v>7</v>
      </c>
      <c r="C9" s="109">
        <v>234334098</v>
      </c>
      <c r="D9" s="109">
        <v>234334098</v>
      </c>
      <c r="E9" s="109">
        <v>61673525</v>
      </c>
      <c r="F9" s="109">
        <v>18784618.66</v>
      </c>
      <c r="G9" s="109">
        <v>20996594.190000001</v>
      </c>
      <c r="H9" s="110">
        <v>-40676930.810000002</v>
      </c>
      <c r="I9" s="111">
        <v>34.044744791221191</v>
      </c>
      <c r="K9" s="3">
        <v>2211974.5299999998</v>
      </c>
      <c r="L9" s="65"/>
      <c r="M9" s="65" t="s">
        <v>6</v>
      </c>
      <c r="N9" s="65" t="s">
        <v>6</v>
      </c>
    </row>
    <row r="10" spans="1:16" ht="9.9499999999999993" customHeight="1">
      <c r="A10" s="207"/>
      <c r="B10" s="108"/>
      <c r="C10" s="112"/>
      <c r="D10" s="112"/>
      <c r="E10" s="112"/>
      <c r="F10" s="112"/>
      <c r="G10" s="112"/>
      <c r="H10" s="113"/>
      <c r="I10" s="114"/>
    </row>
    <row r="11" spans="1:16" ht="21" customHeight="1">
      <c r="A11" s="115" t="s">
        <v>212</v>
      </c>
      <c r="B11" s="115" t="s">
        <v>8</v>
      </c>
      <c r="C11" s="112">
        <v>158641933</v>
      </c>
      <c r="D11" s="112">
        <v>158641933</v>
      </c>
      <c r="E11" s="112">
        <v>46494109</v>
      </c>
      <c r="F11" s="112">
        <v>18727353.66</v>
      </c>
      <c r="G11" s="112">
        <v>20519328.949999999</v>
      </c>
      <c r="H11" s="110">
        <v>-25974780.050000001</v>
      </c>
      <c r="I11" s="111">
        <v>44.133180291722546</v>
      </c>
      <c r="K11" s="3">
        <v>1791975.29</v>
      </c>
      <c r="L11" s="65"/>
    </row>
    <row r="12" spans="1:16" ht="9.9499999999999993" customHeight="1">
      <c r="A12" s="207"/>
      <c r="B12" s="116"/>
      <c r="C12" s="117"/>
      <c r="D12" s="117"/>
      <c r="E12" s="118" t="s">
        <v>6</v>
      </c>
      <c r="F12" s="118"/>
      <c r="G12" s="118"/>
      <c r="H12" s="119"/>
      <c r="I12" s="120" t="s">
        <v>6</v>
      </c>
    </row>
    <row r="13" spans="1:16" ht="21" customHeight="1">
      <c r="A13" s="115" t="s">
        <v>192</v>
      </c>
      <c r="B13" s="108" t="s">
        <v>213</v>
      </c>
      <c r="C13" s="112">
        <v>158641933</v>
      </c>
      <c r="D13" s="112">
        <v>158641933</v>
      </c>
      <c r="E13" s="112">
        <v>46494109</v>
      </c>
      <c r="F13" s="112">
        <v>18727353.66</v>
      </c>
      <c r="G13" s="112">
        <v>20519328.949999999</v>
      </c>
      <c r="H13" s="110">
        <v>-25974780.050000001</v>
      </c>
      <c r="I13" s="111">
        <v>44.133180291722546</v>
      </c>
      <c r="J13" s="383"/>
      <c r="K13" s="5">
        <v>1791975.29</v>
      </c>
      <c r="M13" s="3" t="s">
        <v>6</v>
      </c>
    </row>
    <row r="14" spans="1:16" ht="9.9499999999999993" customHeight="1">
      <c r="A14" s="115"/>
      <c r="B14" s="121"/>
      <c r="C14" s="118"/>
      <c r="D14" s="118"/>
      <c r="E14" s="118"/>
      <c r="F14" s="118"/>
      <c r="G14" s="118" t="s">
        <v>6</v>
      </c>
      <c r="H14" s="119" t="s">
        <v>6</v>
      </c>
      <c r="I14" s="120" t="s">
        <v>6</v>
      </c>
      <c r="J14" s="383"/>
      <c r="K14" s="5" t="s">
        <v>6</v>
      </c>
    </row>
    <row r="15" spans="1:16" ht="21" customHeight="1">
      <c r="A15" s="115" t="s">
        <v>191</v>
      </c>
      <c r="B15" s="108" t="s">
        <v>384</v>
      </c>
      <c r="C15" s="112">
        <v>5476492</v>
      </c>
      <c r="D15" s="112">
        <v>5476492</v>
      </c>
      <c r="E15" s="112">
        <v>3777695</v>
      </c>
      <c r="F15" s="112">
        <v>136038.54999999999</v>
      </c>
      <c r="G15" s="112">
        <v>571103.71</v>
      </c>
      <c r="H15" s="110">
        <v>-3206591.29</v>
      </c>
      <c r="I15" s="111">
        <v>15.117782404349741</v>
      </c>
      <c r="J15" s="383"/>
      <c r="K15" s="5">
        <v>435064.16000000003</v>
      </c>
      <c r="L15" s="65"/>
      <c r="O15" s="65"/>
      <c r="P15" s="65"/>
    </row>
    <row r="16" spans="1:16" ht="11.45" customHeight="1">
      <c r="A16" s="115"/>
      <c r="B16" s="108"/>
      <c r="C16" s="118"/>
      <c r="D16" s="118"/>
      <c r="E16" s="112"/>
      <c r="F16" s="112"/>
      <c r="G16" s="112"/>
      <c r="H16" s="110"/>
      <c r="I16" s="111"/>
      <c r="J16" s="383"/>
      <c r="K16" s="5"/>
    </row>
    <row r="17" spans="1:15" ht="19.149999999999999" customHeight="1">
      <c r="A17" s="115" t="s">
        <v>214</v>
      </c>
      <c r="B17" s="122" t="s">
        <v>386</v>
      </c>
      <c r="C17" s="112">
        <v>5476492</v>
      </c>
      <c r="D17" s="112">
        <v>5476492</v>
      </c>
      <c r="E17" s="112">
        <v>3777695</v>
      </c>
      <c r="F17" s="112">
        <v>136038.54999999999</v>
      </c>
      <c r="G17" s="123">
        <v>571103.71</v>
      </c>
      <c r="H17" s="110">
        <v>-3206591.29</v>
      </c>
      <c r="I17" s="120">
        <v>15.117782404349741</v>
      </c>
      <c r="J17" s="383"/>
      <c r="K17" s="3">
        <v>435064.16000000003</v>
      </c>
      <c r="L17" s="65"/>
    </row>
    <row r="18" spans="1:15" ht="24.95" customHeight="1">
      <c r="A18" s="116" t="s">
        <v>190</v>
      </c>
      <c r="B18" s="121" t="s">
        <v>387</v>
      </c>
      <c r="C18" s="118">
        <v>700000</v>
      </c>
      <c r="D18" s="118">
        <v>700000</v>
      </c>
      <c r="E18" s="118">
        <v>289014</v>
      </c>
      <c r="F18" s="100">
        <v>41443.69</v>
      </c>
      <c r="G18" s="100">
        <v>274621.41000000003</v>
      </c>
      <c r="H18" s="119">
        <v>-14392.589999999967</v>
      </c>
      <c r="I18" s="120">
        <v>95.02010629242875</v>
      </c>
      <c r="K18" s="3">
        <v>233177.72</v>
      </c>
      <c r="O18" s="65"/>
    </row>
    <row r="19" spans="1:15" ht="24.95" customHeight="1">
      <c r="A19" s="116" t="s">
        <v>193</v>
      </c>
      <c r="B19" s="121" t="s">
        <v>388</v>
      </c>
      <c r="C19" s="118">
        <v>4776492</v>
      </c>
      <c r="D19" s="118">
        <v>4776492</v>
      </c>
      <c r="E19" s="118">
        <v>3488681</v>
      </c>
      <c r="F19" s="100">
        <v>94594.86</v>
      </c>
      <c r="G19" s="100">
        <v>296482.3</v>
      </c>
      <c r="H19" s="119">
        <v>-3192198.7</v>
      </c>
      <c r="I19" s="120">
        <v>8.4984067044249674</v>
      </c>
      <c r="K19" s="3">
        <v>201887.44</v>
      </c>
      <c r="O19" s="65"/>
    </row>
    <row r="20" spans="1:15" ht="24.95" customHeight="1">
      <c r="A20" s="115" t="s">
        <v>194</v>
      </c>
      <c r="B20" s="108" t="s">
        <v>271</v>
      </c>
      <c r="C20" s="112">
        <v>145413761</v>
      </c>
      <c r="D20" s="112">
        <v>145413761</v>
      </c>
      <c r="E20" s="112">
        <v>37722423</v>
      </c>
      <c r="F20" s="112">
        <v>17910250</v>
      </c>
      <c r="G20" s="123">
        <v>17924450</v>
      </c>
      <c r="H20" s="110">
        <v>-19797973</v>
      </c>
      <c r="I20" s="111">
        <v>47.516698489914077</v>
      </c>
      <c r="J20" s="383"/>
      <c r="K20" s="3">
        <v>14200</v>
      </c>
      <c r="O20" s="65"/>
    </row>
    <row r="21" spans="1:15" ht="5.25" customHeight="1">
      <c r="A21" s="115"/>
      <c r="B21" s="121"/>
      <c r="C21" s="118"/>
      <c r="D21" s="118"/>
      <c r="E21" s="118"/>
      <c r="F21" s="118"/>
      <c r="G21" s="100">
        <v>0</v>
      </c>
      <c r="H21" s="119">
        <v>0</v>
      </c>
      <c r="I21" s="120" t="s">
        <v>6</v>
      </c>
      <c r="K21" s="3">
        <v>0</v>
      </c>
    </row>
    <row r="22" spans="1:15" ht="24.75" customHeight="1">
      <c r="A22" s="115" t="s">
        <v>195</v>
      </c>
      <c r="B22" s="108" t="s">
        <v>389</v>
      </c>
      <c r="C22" s="112">
        <v>145413761</v>
      </c>
      <c r="D22" s="112">
        <v>145413761</v>
      </c>
      <c r="E22" s="112">
        <v>37722423</v>
      </c>
      <c r="F22" s="112">
        <v>17910250</v>
      </c>
      <c r="G22" s="123">
        <v>17924450</v>
      </c>
      <c r="H22" s="110">
        <v>-19797973</v>
      </c>
      <c r="I22" s="111">
        <v>47.516698489914077</v>
      </c>
      <c r="J22" s="383"/>
      <c r="K22" s="3">
        <v>14200</v>
      </c>
    </row>
    <row r="23" spans="1:15" ht="22.15" customHeight="1">
      <c r="A23" s="116" t="s">
        <v>196</v>
      </c>
      <c r="B23" s="121" t="s">
        <v>390</v>
      </c>
      <c r="C23" s="118">
        <v>145413761</v>
      </c>
      <c r="D23" s="118">
        <v>145413761</v>
      </c>
      <c r="E23" s="118">
        <v>37722423</v>
      </c>
      <c r="F23" s="118">
        <v>17910250</v>
      </c>
      <c r="G23" s="100">
        <v>17924450</v>
      </c>
      <c r="H23" s="119">
        <v>-19797973</v>
      </c>
      <c r="I23" s="120">
        <v>47.516698489914077</v>
      </c>
      <c r="K23" s="3">
        <v>14200</v>
      </c>
    </row>
    <row r="24" spans="1:15" ht="24.95" customHeight="1">
      <c r="A24" s="115" t="s">
        <v>197</v>
      </c>
      <c r="B24" s="108" t="s">
        <v>225</v>
      </c>
      <c r="C24" s="112">
        <v>5251680</v>
      </c>
      <c r="D24" s="112">
        <v>5251680</v>
      </c>
      <c r="E24" s="112">
        <v>3211686</v>
      </c>
      <c r="F24" s="112">
        <v>634513.04999999993</v>
      </c>
      <c r="G24" s="112">
        <v>1869465.14</v>
      </c>
      <c r="H24" s="110">
        <v>-1342220.86</v>
      </c>
      <c r="I24" s="111">
        <v>58.208216494389553</v>
      </c>
      <c r="J24" s="383"/>
      <c r="K24" s="3">
        <v>1234952.0899999999</v>
      </c>
      <c r="L24" s="65"/>
    </row>
    <row r="25" spans="1:15" ht="24.95" customHeight="1">
      <c r="A25" s="116" t="s">
        <v>198</v>
      </c>
      <c r="B25" s="121" t="s">
        <v>391</v>
      </c>
      <c r="C25" s="118">
        <v>410082</v>
      </c>
      <c r="D25" s="118">
        <v>410082</v>
      </c>
      <c r="E25" s="118">
        <v>170871</v>
      </c>
      <c r="F25" s="124">
        <v>118871.19</v>
      </c>
      <c r="G25" s="118">
        <v>303641.19</v>
      </c>
      <c r="H25" s="119">
        <v>132770.19</v>
      </c>
      <c r="I25" s="120">
        <v>177.70200326562144</v>
      </c>
      <c r="K25" s="65">
        <v>184770</v>
      </c>
    </row>
    <row r="26" spans="1:15" ht="24.95" customHeight="1">
      <c r="A26" s="116" t="s">
        <v>200</v>
      </c>
      <c r="B26" s="121" t="s">
        <v>392</v>
      </c>
      <c r="C26" s="118">
        <v>4774884</v>
      </c>
      <c r="D26" s="118">
        <v>4774884</v>
      </c>
      <c r="E26" s="118">
        <v>3018579</v>
      </c>
      <c r="F26" s="118">
        <v>503227.41</v>
      </c>
      <c r="G26" s="118">
        <v>1541111.5</v>
      </c>
      <c r="H26" s="119">
        <v>-1477467.5</v>
      </c>
      <c r="I26" s="120">
        <v>51.054204643973208</v>
      </c>
      <c r="K26" s="3">
        <v>1037884.09</v>
      </c>
    </row>
    <row r="27" spans="1:15" ht="24.95" customHeight="1">
      <c r="A27" s="116" t="s">
        <v>199</v>
      </c>
      <c r="B27" s="121" t="s">
        <v>393</v>
      </c>
      <c r="C27" s="118">
        <v>66714</v>
      </c>
      <c r="D27" s="118">
        <v>66714</v>
      </c>
      <c r="E27" s="118">
        <v>22236</v>
      </c>
      <c r="F27" s="124">
        <v>12414.45</v>
      </c>
      <c r="G27" s="118">
        <v>24712.45</v>
      </c>
      <c r="H27" s="119">
        <v>24712.45</v>
      </c>
      <c r="I27" s="120">
        <v>111.13711998560893</v>
      </c>
      <c r="K27" s="3">
        <v>12298</v>
      </c>
    </row>
    <row r="28" spans="1:15" ht="9.9499999999999993" customHeight="1">
      <c r="A28" s="115" t="s">
        <v>6</v>
      </c>
      <c r="B28" s="121"/>
      <c r="C28" s="118"/>
      <c r="D28" s="118"/>
      <c r="E28" s="118"/>
      <c r="F28" s="124"/>
      <c r="G28" s="118">
        <v>0</v>
      </c>
      <c r="H28" s="119">
        <v>0</v>
      </c>
      <c r="I28" s="120" t="s">
        <v>6</v>
      </c>
      <c r="K28" s="3">
        <v>0</v>
      </c>
    </row>
    <row r="29" spans="1:15" ht="25.15" customHeight="1">
      <c r="A29" s="115" t="s">
        <v>201</v>
      </c>
      <c r="B29" s="108" t="s">
        <v>226</v>
      </c>
      <c r="C29" s="112">
        <v>2500000</v>
      </c>
      <c r="D29" s="112">
        <v>2500000</v>
      </c>
      <c r="E29" s="112">
        <v>1782305</v>
      </c>
      <c r="F29" s="125">
        <v>46552.06</v>
      </c>
      <c r="G29" s="112">
        <v>154310.1</v>
      </c>
      <c r="H29" s="110">
        <v>-1627994.9</v>
      </c>
      <c r="I29" s="111">
        <v>8.657895253618209</v>
      </c>
      <c r="K29" s="3">
        <v>107758.04000000001</v>
      </c>
    </row>
    <row r="30" spans="1:15" ht="24.95" customHeight="1">
      <c r="A30" s="115" t="s">
        <v>202</v>
      </c>
      <c r="B30" s="121" t="s">
        <v>394</v>
      </c>
      <c r="C30" s="118">
        <v>2500000</v>
      </c>
      <c r="D30" s="118">
        <v>2500000</v>
      </c>
      <c r="E30" s="118">
        <v>1782305</v>
      </c>
      <c r="F30" s="124">
        <v>46552.06</v>
      </c>
      <c r="G30" s="118">
        <v>154310.1</v>
      </c>
      <c r="H30" s="119">
        <v>-1627994.9</v>
      </c>
      <c r="I30" s="120">
        <v>8.657895253618209</v>
      </c>
      <c r="K30" s="3">
        <v>107758.04000000001</v>
      </c>
    </row>
    <row r="31" spans="1:15" ht="6.6" customHeight="1">
      <c r="A31" s="115"/>
      <c r="B31" s="121"/>
      <c r="C31" s="118"/>
      <c r="D31" s="118"/>
      <c r="E31" s="118"/>
      <c r="F31" s="124"/>
      <c r="G31" s="118"/>
      <c r="H31" s="119"/>
      <c r="I31" s="120"/>
    </row>
    <row r="32" spans="1:15" ht="25.15" customHeight="1">
      <c r="A32" s="115" t="s">
        <v>227</v>
      </c>
      <c r="B32" s="121" t="s">
        <v>229</v>
      </c>
      <c r="C32" s="118"/>
      <c r="D32" s="112">
        <v>0</v>
      </c>
      <c r="E32" s="112">
        <v>0</v>
      </c>
      <c r="F32" s="125">
        <v>0</v>
      </c>
      <c r="G32" s="112">
        <v>0</v>
      </c>
      <c r="H32" s="119"/>
      <c r="I32" s="111" t="s">
        <v>6</v>
      </c>
      <c r="K32" s="3">
        <v>0</v>
      </c>
    </row>
    <row r="33" spans="1:11" ht="22.9" customHeight="1">
      <c r="A33" s="115" t="s">
        <v>228</v>
      </c>
      <c r="B33" s="121" t="s">
        <v>395</v>
      </c>
      <c r="C33" s="118"/>
      <c r="D33" s="118">
        <v>0</v>
      </c>
      <c r="E33" s="118">
        <v>0</v>
      </c>
      <c r="F33" s="124">
        <v>0</v>
      </c>
      <c r="G33" s="118">
        <v>0</v>
      </c>
      <c r="H33" s="119">
        <v>0</v>
      </c>
      <c r="I33" s="120" t="s">
        <v>6</v>
      </c>
      <c r="K33" s="3">
        <v>0</v>
      </c>
    </row>
    <row r="34" spans="1:11" ht="24.95" customHeight="1">
      <c r="A34" s="115" t="s">
        <v>203</v>
      </c>
      <c r="B34" s="108" t="s">
        <v>9</v>
      </c>
      <c r="C34" s="112">
        <v>75692165</v>
      </c>
      <c r="D34" s="112">
        <v>75692165</v>
      </c>
      <c r="E34" s="112">
        <v>15179416</v>
      </c>
      <c r="F34" s="112">
        <v>57265</v>
      </c>
      <c r="G34" s="112">
        <v>477265</v>
      </c>
      <c r="H34" s="110">
        <v>-14702151</v>
      </c>
      <c r="I34" s="111">
        <v>3.1441591692328608</v>
      </c>
      <c r="K34" s="3">
        <v>420000</v>
      </c>
    </row>
    <row r="35" spans="1:11" ht="9.9499999999999993" customHeight="1">
      <c r="A35" s="115"/>
      <c r="B35" s="121"/>
      <c r="C35" s="118"/>
      <c r="D35" s="118"/>
      <c r="E35" s="118"/>
      <c r="F35" s="117"/>
      <c r="G35" s="118"/>
      <c r="H35" s="119"/>
      <c r="I35" s="120"/>
    </row>
    <row r="36" spans="1:11" ht="18" customHeight="1">
      <c r="A36" s="115" t="s">
        <v>204</v>
      </c>
      <c r="B36" s="108" t="s">
        <v>272</v>
      </c>
      <c r="C36" s="112">
        <v>73592165</v>
      </c>
      <c r="D36" s="112">
        <v>73592165</v>
      </c>
      <c r="E36" s="112">
        <v>14759416</v>
      </c>
      <c r="F36" s="112">
        <v>57265</v>
      </c>
      <c r="G36" s="112">
        <v>57265</v>
      </c>
      <c r="H36" s="110">
        <v>14702151</v>
      </c>
      <c r="I36" s="111">
        <v>0.38798960609281563</v>
      </c>
      <c r="K36" s="3">
        <v>0</v>
      </c>
    </row>
    <row r="37" spans="1:11" ht="18" customHeight="1">
      <c r="A37" s="116" t="s">
        <v>205</v>
      </c>
      <c r="B37" s="121" t="s">
        <v>396</v>
      </c>
      <c r="C37" s="118">
        <v>73592165</v>
      </c>
      <c r="D37" s="118">
        <v>73592165</v>
      </c>
      <c r="E37" s="118">
        <v>14759416</v>
      </c>
      <c r="F37" s="118">
        <v>57265</v>
      </c>
      <c r="G37" s="118">
        <v>57265</v>
      </c>
      <c r="H37" s="119">
        <v>14702151</v>
      </c>
      <c r="I37" s="120">
        <v>0.38798960609281563</v>
      </c>
      <c r="K37" s="3">
        <v>0</v>
      </c>
    </row>
    <row r="38" spans="1:11" ht="18" customHeight="1">
      <c r="A38" s="116" t="s">
        <v>206</v>
      </c>
      <c r="B38" s="121" t="s">
        <v>397</v>
      </c>
      <c r="C38" s="118">
        <v>73592165</v>
      </c>
      <c r="D38" s="118">
        <v>73592165</v>
      </c>
      <c r="E38" s="118">
        <v>14759416</v>
      </c>
      <c r="F38" s="118">
        <v>57265</v>
      </c>
      <c r="G38" s="118">
        <v>57265</v>
      </c>
      <c r="H38" s="119">
        <v>14702151</v>
      </c>
      <c r="I38" s="120">
        <v>0.38798960609281563</v>
      </c>
      <c r="K38" s="3">
        <v>0</v>
      </c>
    </row>
    <row r="39" spans="1:11" ht="18" customHeight="1">
      <c r="A39" s="116" t="s">
        <v>207</v>
      </c>
      <c r="B39" s="121" t="s">
        <v>398</v>
      </c>
      <c r="C39" s="118">
        <v>73592165</v>
      </c>
      <c r="D39" s="118">
        <v>73592165</v>
      </c>
      <c r="E39" s="118">
        <v>14759416</v>
      </c>
      <c r="F39" s="118">
        <v>57265</v>
      </c>
      <c r="G39" s="118">
        <v>57265</v>
      </c>
      <c r="H39" s="119">
        <v>14702151</v>
      </c>
      <c r="I39" s="120">
        <v>0.38798960609281563</v>
      </c>
      <c r="K39" s="3">
        <v>0</v>
      </c>
    </row>
    <row r="40" spans="1:11" ht="24.95" customHeight="1">
      <c r="A40" s="115" t="s">
        <v>208</v>
      </c>
      <c r="B40" s="108" t="s">
        <v>273</v>
      </c>
      <c r="C40" s="112">
        <v>2100000</v>
      </c>
      <c r="D40" s="112">
        <v>2100000</v>
      </c>
      <c r="E40" s="112">
        <v>420000</v>
      </c>
      <c r="F40" s="112">
        <v>0</v>
      </c>
      <c r="G40" s="112">
        <v>420000</v>
      </c>
      <c r="H40" s="110">
        <v>0</v>
      </c>
      <c r="I40" s="111">
        <v>100</v>
      </c>
      <c r="K40" s="3">
        <v>420000</v>
      </c>
    </row>
    <row r="41" spans="1:11" ht="24.95" customHeight="1">
      <c r="A41" s="116" t="s">
        <v>209</v>
      </c>
      <c r="B41" s="121" t="s">
        <v>399</v>
      </c>
      <c r="C41" s="118">
        <v>2100000</v>
      </c>
      <c r="D41" s="118">
        <v>2100000</v>
      </c>
      <c r="E41" s="118">
        <v>420000</v>
      </c>
      <c r="F41" s="118">
        <v>0</v>
      </c>
      <c r="G41" s="118">
        <v>420000</v>
      </c>
      <c r="H41" s="119">
        <v>0</v>
      </c>
      <c r="I41" s="120">
        <v>100</v>
      </c>
      <c r="K41" s="3">
        <v>420000</v>
      </c>
    </row>
    <row r="42" spans="1:11" ht="18" customHeight="1">
      <c r="A42" s="116" t="s">
        <v>209</v>
      </c>
      <c r="B42" s="121" t="s">
        <v>400</v>
      </c>
      <c r="C42" s="118">
        <v>2100000</v>
      </c>
      <c r="D42" s="118">
        <v>2100000</v>
      </c>
      <c r="E42" s="118">
        <v>420000</v>
      </c>
      <c r="F42" s="118">
        <v>0</v>
      </c>
      <c r="G42" s="118">
        <v>420000</v>
      </c>
      <c r="H42" s="119">
        <v>0</v>
      </c>
      <c r="I42" s="120">
        <v>100</v>
      </c>
      <c r="K42" s="3">
        <v>420000</v>
      </c>
    </row>
    <row r="43" spans="1:11" ht="17.45" customHeight="1">
      <c r="A43" s="116" t="s">
        <v>210</v>
      </c>
      <c r="B43" s="121" t="s">
        <v>401</v>
      </c>
      <c r="C43" s="118">
        <v>2100000</v>
      </c>
      <c r="D43" s="118">
        <v>2100000</v>
      </c>
      <c r="E43" s="118">
        <v>420000</v>
      </c>
      <c r="F43" s="118">
        <v>0</v>
      </c>
      <c r="G43" s="118">
        <v>420000</v>
      </c>
      <c r="H43" s="119"/>
      <c r="I43" s="120">
        <v>100</v>
      </c>
      <c r="K43" s="3">
        <v>420000</v>
      </c>
    </row>
    <row r="44" spans="1:11" ht="17.45" customHeight="1">
      <c r="A44" s="116" t="s">
        <v>211</v>
      </c>
      <c r="B44" s="121" t="s">
        <v>402</v>
      </c>
      <c r="C44" s="118">
        <v>2100000</v>
      </c>
      <c r="D44" s="118">
        <v>2100000</v>
      </c>
      <c r="E44" s="118">
        <v>420000</v>
      </c>
      <c r="F44" s="118">
        <v>0</v>
      </c>
      <c r="G44" s="118">
        <v>420000</v>
      </c>
      <c r="H44" s="119"/>
      <c r="I44" s="120">
        <v>100</v>
      </c>
      <c r="K44" s="3">
        <v>420000</v>
      </c>
    </row>
    <row r="45" spans="1:11" ht="16.899999999999999" customHeight="1">
      <c r="A45" s="88"/>
      <c r="B45" s="121"/>
      <c r="C45" s="126"/>
      <c r="D45" s="126"/>
      <c r="E45" s="118"/>
      <c r="F45" s="117"/>
      <c r="G45" s="118"/>
      <c r="H45" s="119"/>
      <c r="I45" s="127"/>
    </row>
    <row r="46" spans="1:11" ht="24.6" hidden="1" customHeight="1">
      <c r="A46" s="81"/>
      <c r="B46" s="108" t="s">
        <v>161</v>
      </c>
      <c r="C46" s="108"/>
      <c r="D46" s="112">
        <f>SUM(D48)</f>
        <v>5210534</v>
      </c>
      <c r="E46" s="112">
        <f>SUM(E48)</f>
        <v>4639377</v>
      </c>
      <c r="F46" s="112">
        <f>SUM(F48:F48)</f>
        <v>1797741</v>
      </c>
      <c r="G46" s="112" t="e">
        <f>#REF!+F46</f>
        <v>#REF!</v>
      </c>
      <c r="H46" s="110" t="e">
        <f t="shared" ref="H15:H46" si="0">+G46-E46</f>
        <v>#REF!</v>
      </c>
      <c r="I46" s="111" t="e">
        <f>+G46/E46*100</f>
        <v>#REF!</v>
      </c>
      <c r="J46" s="65">
        <v>4639377</v>
      </c>
    </row>
    <row r="47" spans="1:11" ht="9.6" hidden="1" customHeight="1">
      <c r="A47" s="81"/>
      <c r="B47" s="121"/>
      <c r="C47" s="121"/>
      <c r="D47" s="118"/>
      <c r="E47" s="118"/>
      <c r="F47" s="118"/>
      <c r="G47" s="100">
        <f>F47</f>
        <v>0</v>
      </c>
      <c r="H47" s="119" t="s">
        <v>6</v>
      </c>
      <c r="I47" s="120" t="s">
        <v>6</v>
      </c>
      <c r="J47" s="65">
        <v>0</v>
      </c>
    </row>
    <row r="48" spans="1:11" ht="24.6" hidden="1" customHeight="1">
      <c r="A48" s="81"/>
      <c r="B48" s="121" t="s">
        <v>28</v>
      </c>
      <c r="C48" s="121"/>
      <c r="D48" s="118">
        <v>5210534</v>
      </c>
      <c r="E48" s="118">
        <v>4639377</v>
      </c>
      <c r="F48" s="128">
        <f>1779848+17893</f>
        <v>1797741</v>
      </c>
      <c r="G48" s="100" t="e">
        <f>F48+#REF!</f>
        <v>#REF!</v>
      </c>
      <c r="H48" s="119" t="e">
        <f>+G48-E48</f>
        <v>#REF!</v>
      </c>
      <c r="I48" s="120" t="e">
        <f>+G48/E48*100</f>
        <v>#REF!</v>
      </c>
      <c r="J48" s="65">
        <v>4639377</v>
      </c>
    </row>
    <row r="49" spans="1:18" ht="7.15" hidden="1" customHeight="1">
      <c r="A49" s="87"/>
      <c r="B49" s="129"/>
      <c r="C49" s="130"/>
      <c r="D49" s="131"/>
      <c r="E49" s="126" t="s">
        <v>6</v>
      </c>
      <c r="F49" s="132" t="s">
        <v>6</v>
      </c>
      <c r="G49" s="126" t="s">
        <v>6</v>
      </c>
      <c r="H49" s="126" t="s">
        <v>6</v>
      </c>
      <c r="I49" s="133"/>
      <c r="J49" s="384" t="s">
        <v>6</v>
      </c>
      <c r="K49" s="4"/>
      <c r="L49" s="4"/>
      <c r="M49" s="4"/>
      <c r="N49" s="4"/>
      <c r="O49" s="4"/>
      <c r="P49" s="4"/>
      <c r="Q49" s="4"/>
      <c r="R49" s="4"/>
    </row>
    <row r="50" spans="1:18" ht="15.95" customHeight="1">
      <c r="A50" s="3" t="s">
        <v>6</v>
      </c>
      <c r="B50" s="134" t="s">
        <v>6</v>
      </c>
      <c r="C50" s="135"/>
      <c r="D50" s="135"/>
      <c r="E50" s="136"/>
      <c r="F50" s="136"/>
      <c r="G50" s="136"/>
      <c r="H50" s="137"/>
      <c r="I50" s="135"/>
      <c r="J50" s="384"/>
      <c r="K50" s="4"/>
      <c r="L50" s="4"/>
      <c r="M50" s="4"/>
      <c r="N50" s="4"/>
      <c r="O50" s="4"/>
      <c r="P50" s="4"/>
      <c r="Q50" s="4"/>
      <c r="R50" s="4"/>
    </row>
    <row r="51" spans="1:18">
      <c r="B51" s="138" t="s">
        <v>6</v>
      </c>
      <c r="C51" s="138"/>
      <c r="D51" s="139"/>
      <c r="E51" s="139"/>
      <c r="F51" s="139"/>
      <c r="G51" s="139"/>
      <c r="H51" s="140"/>
      <c r="I51" s="9"/>
    </row>
    <row r="52" spans="1:18" ht="15.75">
      <c r="B52" s="80" t="s">
        <v>6</v>
      </c>
      <c r="C52" s="80"/>
      <c r="D52" s="102"/>
      <c r="E52" s="278"/>
      <c r="F52" s="141"/>
      <c r="G52" s="141"/>
      <c r="H52" s="141"/>
      <c r="I52" s="44"/>
    </row>
    <row r="53" spans="1:18" ht="30" customHeight="1">
      <c r="B53" s="142" t="s">
        <v>6</v>
      </c>
      <c r="C53" s="142"/>
      <c r="D53" s="73" t="s">
        <v>6</v>
      </c>
      <c r="E53" s="278"/>
      <c r="F53" s="141"/>
      <c r="G53" s="141"/>
      <c r="H53" s="141"/>
      <c r="I53" s="44"/>
    </row>
    <row r="54" spans="1:18" ht="15.75">
      <c r="B54" s="142" t="s">
        <v>6</v>
      </c>
      <c r="C54" s="142"/>
      <c r="D54" s="139"/>
      <c r="E54" s="141"/>
      <c r="F54" s="141"/>
      <c r="G54" s="141"/>
      <c r="H54" s="141"/>
      <c r="I54" s="44"/>
    </row>
    <row r="55" spans="1:18" ht="15.75">
      <c r="B55" s="80" t="s">
        <v>6</v>
      </c>
      <c r="C55" s="80"/>
      <c r="D55" s="141"/>
      <c r="E55" s="141"/>
      <c r="F55" s="141"/>
      <c r="G55" s="141"/>
      <c r="H55" s="141"/>
      <c r="I55" s="44"/>
    </row>
    <row r="56" spans="1:18" ht="15.75">
      <c r="B56" s="80" t="s">
        <v>6</v>
      </c>
      <c r="C56" s="80"/>
      <c r="D56" s="141"/>
      <c r="E56" s="141"/>
      <c r="F56" s="141"/>
      <c r="G56" s="141"/>
      <c r="H56" s="141"/>
      <c r="I56" s="44"/>
      <c r="K56" s="65" t="s">
        <v>6</v>
      </c>
    </row>
    <row r="57" spans="1:18" ht="15.75">
      <c r="B57" s="80" t="s">
        <v>6</v>
      </c>
      <c r="C57" s="80"/>
      <c r="D57" s="141"/>
      <c r="E57" s="141"/>
      <c r="F57" s="141"/>
      <c r="G57" s="141"/>
      <c r="H57" s="141"/>
      <c r="I57" s="44"/>
    </row>
    <row r="58" spans="1:18" ht="15.75">
      <c r="B58" s="80" t="s">
        <v>6</v>
      </c>
      <c r="C58" s="80"/>
      <c r="D58" s="141"/>
      <c r="E58" s="141"/>
      <c r="F58" s="141"/>
      <c r="G58" s="141"/>
      <c r="H58" s="141"/>
      <c r="I58" s="44"/>
    </row>
    <row r="59" spans="1:18">
      <c r="B59" s="9"/>
      <c r="C59" s="9"/>
      <c r="D59" s="44"/>
      <c r="E59" s="44"/>
      <c r="F59" s="44"/>
      <c r="G59" s="44"/>
      <c r="H59" s="44"/>
      <c r="I59" s="44"/>
    </row>
    <row r="60" spans="1:18">
      <c r="B60" s="9"/>
      <c r="C60" s="9"/>
      <c r="D60" s="9"/>
      <c r="E60" s="9"/>
      <c r="F60" s="9"/>
      <c r="G60" s="9"/>
      <c r="H60" s="9"/>
      <c r="I60" s="9"/>
    </row>
    <row r="61" spans="1:18">
      <c r="B61" s="9"/>
      <c r="C61" s="9"/>
      <c r="D61" s="9"/>
      <c r="E61" s="9"/>
      <c r="F61" s="9"/>
      <c r="G61" s="9"/>
      <c r="H61" s="9"/>
      <c r="I61" s="9"/>
    </row>
    <row r="62" spans="1:18">
      <c r="B62" s="9"/>
      <c r="C62" s="9"/>
      <c r="D62" s="9"/>
      <c r="E62" s="9"/>
      <c r="F62" s="9"/>
      <c r="G62" s="9"/>
      <c r="H62" s="9"/>
      <c r="I62" s="9"/>
    </row>
    <row r="63" spans="1:18">
      <c r="B63" s="9"/>
      <c r="C63" s="9"/>
      <c r="D63" s="9"/>
      <c r="E63" s="9"/>
      <c r="F63" s="9"/>
      <c r="G63" s="9"/>
      <c r="H63" s="9"/>
      <c r="I63" s="9"/>
    </row>
    <row r="64" spans="1:18">
      <c r="B64" s="9"/>
      <c r="C64" s="9"/>
      <c r="D64" s="9"/>
      <c r="E64" s="9"/>
      <c r="F64" s="9"/>
      <c r="G64" s="9"/>
      <c r="H64" s="9"/>
      <c r="I64" s="9"/>
    </row>
    <row r="65" spans="2:9">
      <c r="B65" s="9"/>
      <c r="C65" s="9"/>
      <c r="D65" s="9"/>
      <c r="E65" s="9"/>
      <c r="F65" s="9"/>
      <c r="G65" s="9"/>
      <c r="H65" s="9"/>
      <c r="I65" s="9"/>
    </row>
    <row r="66" spans="2:9">
      <c r="B66" s="9"/>
      <c r="C66" s="9"/>
      <c r="D66" s="9"/>
      <c r="E66" s="9"/>
      <c r="F66" s="9"/>
      <c r="G66" s="9"/>
      <c r="H66" s="9"/>
      <c r="I66" s="9"/>
    </row>
    <row r="67" spans="2:9">
      <c r="B67" s="9"/>
      <c r="C67" s="9"/>
      <c r="D67" s="9"/>
      <c r="E67" s="9"/>
      <c r="F67" s="9"/>
      <c r="G67" s="9"/>
      <c r="H67" s="9"/>
      <c r="I67" s="9"/>
    </row>
    <row r="68" spans="2:9">
      <c r="B68" s="9"/>
      <c r="C68" s="9"/>
      <c r="D68" s="9"/>
      <c r="E68" s="9"/>
      <c r="F68" s="9"/>
      <c r="G68" s="9"/>
      <c r="H68" s="9"/>
      <c r="I68" s="9"/>
    </row>
    <row r="69" spans="2:9">
      <c r="B69" s="9"/>
      <c r="C69" s="9"/>
      <c r="D69" s="9"/>
      <c r="E69" s="9"/>
      <c r="F69" s="9"/>
      <c r="G69" s="9"/>
      <c r="H69" s="9"/>
      <c r="I69" s="9"/>
    </row>
    <row r="70" spans="2:9">
      <c r="B70" s="9"/>
      <c r="C70" s="9"/>
      <c r="D70" s="9"/>
      <c r="E70" s="9"/>
      <c r="F70" s="9"/>
      <c r="G70" s="9"/>
      <c r="H70" s="9"/>
      <c r="I70" s="9"/>
    </row>
    <row r="71" spans="2:9">
      <c r="B71" s="29"/>
      <c r="C71" s="29"/>
      <c r="D71" s="29"/>
      <c r="E71" s="29"/>
      <c r="F71" s="29"/>
      <c r="G71" s="29"/>
      <c r="H71" s="29"/>
      <c r="I71" s="4"/>
    </row>
    <row r="72" spans="2:9">
      <c r="B72" s="29"/>
      <c r="C72" s="29"/>
      <c r="D72" s="29"/>
      <c r="E72" s="29"/>
      <c r="F72" s="29"/>
      <c r="G72" s="29"/>
      <c r="H72" s="29"/>
      <c r="I72" s="4"/>
    </row>
    <row r="73" spans="2:9">
      <c r="B73" s="29"/>
      <c r="C73" s="29"/>
      <c r="D73" s="29"/>
      <c r="E73" s="29"/>
      <c r="F73" s="29"/>
      <c r="G73" s="29"/>
      <c r="H73" s="29"/>
      <c r="I73" s="4"/>
    </row>
    <row r="74" spans="2:9">
      <c r="B74" s="29"/>
      <c r="C74" s="29"/>
      <c r="D74" s="29"/>
      <c r="E74" s="29"/>
      <c r="F74" s="29"/>
      <c r="G74" s="29"/>
      <c r="H74" s="29"/>
      <c r="I74" s="4"/>
    </row>
    <row r="75" spans="2:9">
      <c r="B75" s="29"/>
      <c r="C75" s="29"/>
      <c r="D75" s="29"/>
      <c r="E75" s="29"/>
      <c r="F75" s="29"/>
      <c r="G75" s="29"/>
      <c r="H75" s="29"/>
      <c r="I75" s="4"/>
    </row>
    <row r="76" spans="2:9">
      <c r="B76" s="29"/>
      <c r="C76" s="29"/>
      <c r="D76" s="29"/>
      <c r="E76" s="29"/>
      <c r="F76" s="29"/>
      <c r="G76" s="29"/>
      <c r="H76" s="29"/>
      <c r="I76" s="4"/>
    </row>
    <row r="77" spans="2:9">
      <c r="B77" s="29"/>
      <c r="C77" s="29"/>
      <c r="D77" s="29"/>
      <c r="E77" s="29"/>
      <c r="F77" s="29"/>
      <c r="G77" s="29"/>
      <c r="H77" s="29"/>
      <c r="I77" s="4"/>
    </row>
    <row r="78" spans="2:9">
      <c r="B78" s="29"/>
      <c r="C78" s="29"/>
      <c r="D78" s="29"/>
      <c r="E78" s="29"/>
      <c r="F78" s="29"/>
      <c r="G78" s="29"/>
      <c r="H78" s="29"/>
      <c r="I78" s="4"/>
    </row>
    <row r="79" spans="2:9">
      <c r="B79" s="29"/>
      <c r="C79" s="29"/>
      <c r="D79" s="29"/>
      <c r="E79" s="29"/>
      <c r="F79" s="29"/>
      <c r="G79" s="29"/>
      <c r="H79" s="29"/>
      <c r="I79" s="4"/>
    </row>
    <row r="80" spans="2:9">
      <c r="B80" s="29"/>
      <c r="C80" s="29"/>
      <c r="D80" s="29"/>
      <c r="E80" s="29"/>
      <c r="F80" s="29"/>
      <c r="G80" s="29"/>
      <c r="H80" s="29"/>
      <c r="I80" s="4"/>
    </row>
    <row r="81" spans="2:9">
      <c r="B81" s="29"/>
      <c r="C81" s="29"/>
      <c r="D81" s="29"/>
      <c r="E81" s="29"/>
      <c r="F81" s="29"/>
      <c r="G81" s="29"/>
      <c r="H81" s="29"/>
      <c r="I81" s="4"/>
    </row>
    <row r="82" spans="2:9">
      <c r="B82" s="29"/>
      <c r="C82" s="29"/>
      <c r="D82" s="29"/>
      <c r="E82" s="29"/>
      <c r="F82" s="29"/>
      <c r="G82" s="29"/>
      <c r="H82" s="29"/>
      <c r="I82" s="4"/>
    </row>
    <row r="83" spans="2:9">
      <c r="B83" s="29"/>
      <c r="C83" s="29"/>
      <c r="D83" s="29"/>
      <c r="E83" s="29"/>
      <c r="F83" s="29"/>
      <c r="G83" s="29"/>
      <c r="H83" s="29"/>
      <c r="I83" s="4"/>
    </row>
    <row r="84" spans="2:9">
      <c r="B84" s="29"/>
      <c r="C84" s="29"/>
      <c r="D84" s="29"/>
      <c r="E84" s="29"/>
      <c r="F84" s="29"/>
      <c r="G84" s="29"/>
      <c r="H84" s="29"/>
      <c r="I84" s="4"/>
    </row>
    <row r="85" spans="2:9">
      <c r="B85" s="29"/>
      <c r="C85" s="29"/>
      <c r="D85" s="29"/>
      <c r="E85" s="29"/>
      <c r="F85" s="29"/>
      <c r="G85" s="29"/>
      <c r="H85" s="29"/>
      <c r="I85" s="4"/>
    </row>
    <row r="86" spans="2:9">
      <c r="B86" s="29"/>
      <c r="C86" s="29"/>
      <c r="D86" s="29"/>
      <c r="E86" s="29"/>
      <c r="F86" s="29"/>
      <c r="G86" s="29"/>
      <c r="H86" s="29"/>
      <c r="I86" s="4"/>
    </row>
    <row r="87" spans="2:9">
      <c r="B87" s="29"/>
      <c r="C87" s="29"/>
      <c r="D87" s="29"/>
      <c r="E87" s="29"/>
      <c r="F87" s="29"/>
      <c r="G87" s="29"/>
      <c r="H87" s="29"/>
      <c r="I87" s="4"/>
    </row>
    <row r="88" spans="2:9">
      <c r="B88" s="29"/>
      <c r="C88" s="29"/>
      <c r="D88" s="29"/>
      <c r="E88" s="29"/>
      <c r="F88" s="29"/>
      <c r="G88" s="29"/>
      <c r="H88" s="29"/>
      <c r="I88" s="4"/>
    </row>
    <row r="89" spans="2:9">
      <c r="B89" s="29"/>
      <c r="C89" s="29"/>
      <c r="D89" s="29"/>
      <c r="E89" s="29"/>
      <c r="F89" s="29"/>
      <c r="G89" s="29"/>
      <c r="H89" s="29"/>
      <c r="I89" s="4"/>
    </row>
    <row r="90" spans="2:9">
      <c r="B90" s="29"/>
      <c r="C90" s="29"/>
      <c r="D90" s="29"/>
      <c r="E90" s="29"/>
      <c r="F90" s="29"/>
      <c r="G90" s="29"/>
      <c r="H90" s="29"/>
      <c r="I90" s="4"/>
    </row>
    <row r="91" spans="2:9">
      <c r="B91" s="29"/>
      <c r="C91" s="29"/>
      <c r="D91" s="29"/>
      <c r="E91" s="29"/>
      <c r="F91" s="29"/>
      <c r="G91" s="29"/>
      <c r="H91" s="29"/>
      <c r="I91" s="4"/>
    </row>
    <row r="92" spans="2:9">
      <c r="B92" s="29"/>
      <c r="C92" s="29"/>
      <c r="D92" s="29"/>
      <c r="E92" s="29"/>
      <c r="F92" s="29"/>
      <c r="G92" s="29"/>
      <c r="H92" s="29"/>
      <c r="I92" s="4"/>
    </row>
    <row r="93" spans="2:9">
      <c r="B93" s="29"/>
      <c r="C93" s="29"/>
      <c r="D93" s="29"/>
      <c r="E93" s="29"/>
      <c r="F93" s="29"/>
      <c r="G93" s="29"/>
      <c r="H93" s="29"/>
      <c r="I93" s="4"/>
    </row>
    <row r="94" spans="2:9">
      <c r="B94" s="29"/>
      <c r="C94" s="29"/>
      <c r="D94" s="29"/>
      <c r="E94" s="29"/>
      <c r="F94" s="29"/>
      <c r="G94" s="29"/>
      <c r="H94" s="29"/>
      <c r="I94" s="4"/>
    </row>
    <row r="95" spans="2:9">
      <c r="B95" s="29"/>
      <c r="C95" s="29"/>
      <c r="D95" s="29"/>
      <c r="E95" s="29"/>
      <c r="F95" s="29"/>
      <c r="G95" s="29"/>
      <c r="H95" s="29"/>
      <c r="I95" s="4"/>
    </row>
    <row r="96" spans="2:9">
      <c r="B96" s="29"/>
      <c r="C96" s="29"/>
      <c r="D96" s="29"/>
      <c r="E96" s="29"/>
      <c r="F96" s="29"/>
      <c r="G96" s="29"/>
      <c r="H96" s="29"/>
      <c r="I96" s="4"/>
    </row>
    <row r="97" spans="2:9">
      <c r="B97" s="29"/>
      <c r="C97" s="29"/>
      <c r="D97" s="29"/>
      <c r="E97" s="29"/>
      <c r="F97" s="29"/>
      <c r="G97" s="29"/>
      <c r="H97" s="29"/>
      <c r="I97" s="4"/>
    </row>
    <row r="98" spans="2:9">
      <c r="B98" s="29"/>
      <c r="C98" s="29"/>
      <c r="D98" s="29"/>
      <c r="E98" s="29"/>
      <c r="F98" s="29"/>
      <c r="G98" s="29"/>
      <c r="H98" s="29"/>
      <c r="I98" s="4"/>
    </row>
    <row r="99" spans="2:9">
      <c r="B99" s="29"/>
      <c r="C99" s="29"/>
      <c r="D99" s="29"/>
      <c r="E99" s="29"/>
      <c r="F99" s="29"/>
      <c r="G99" s="29"/>
      <c r="H99" s="29"/>
      <c r="I99" s="4"/>
    </row>
    <row r="100" spans="2:9">
      <c r="B100" s="29"/>
      <c r="C100" s="29"/>
      <c r="D100" s="29"/>
      <c r="E100" s="29"/>
      <c r="F100" s="29"/>
      <c r="G100" s="29"/>
      <c r="H100" s="29"/>
      <c r="I100" s="4"/>
    </row>
    <row r="101" spans="2:9">
      <c r="B101" s="29"/>
      <c r="C101" s="29"/>
      <c r="D101" s="29"/>
      <c r="E101" s="29"/>
      <c r="F101" s="29"/>
      <c r="G101" s="29"/>
      <c r="H101" s="29"/>
      <c r="I101" s="4"/>
    </row>
    <row r="102" spans="2:9">
      <c r="B102" s="29"/>
      <c r="C102" s="29"/>
      <c r="D102" s="29"/>
      <c r="E102" s="29"/>
      <c r="F102" s="29"/>
      <c r="G102" s="29"/>
      <c r="H102" s="29"/>
      <c r="I102" s="4"/>
    </row>
    <row r="103" spans="2:9">
      <c r="B103" s="29"/>
      <c r="C103" s="29"/>
      <c r="D103" s="29"/>
      <c r="E103" s="29"/>
      <c r="F103" s="29"/>
      <c r="G103" s="29"/>
      <c r="H103" s="29"/>
      <c r="I103" s="4"/>
    </row>
    <row r="104" spans="2:9">
      <c r="B104" s="29"/>
      <c r="C104" s="29"/>
      <c r="D104" s="29"/>
      <c r="E104" s="29"/>
      <c r="F104" s="29"/>
      <c r="G104" s="29"/>
      <c r="H104" s="29"/>
      <c r="I104" s="4"/>
    </row>
    <row r="105" spans="2:9">
      <c r="B105" s="29"/>
      <c r="C105" s="29"/>
      <c r="D105" s="29"/>
      <c r="E105" s="29"/>
      <c r="F105" s="29"/>
      <c r="G105" s="29"/>
      <c r="H105" s="29"/>
      <c r="I105" s="4"/>
    </row>
    <row r="106" spans="2:9">
      <c r="B106" s="29"/>
      <c r="C106" s="29"/>
      <c r="D106" s="29"/>
      <c r="E106" s="29"/>
      <c r="F106" s="29"/>
      <c r="G106" s="29"/>
      <c r="H106" s="29"/>
      <c r="I106" s="4"/>
    </row>
    <row r="107" spans="2:9">
      <c r="B107" s="29"/>
      <c r="C107" s="29"/>
      <c r="D107" s="29"/>
      <c r="E107" s="29"/>
      <c r="F107" s="29"/>
      <c r="G107" s="29"/>
      <c r="H107" s="29"/>
      <c r="I107" s="4"/>
    </row>
    <row r="108" spans="2:9">
      <c r="B108" s="29"/>
      <c r="C108" s="29"/>
      <c r="D108" s="29"/>
      <c r="E108" s="29"/>
      <c r="F108" s="29"/>
      <c r="G108" s="29"/>
      <c r="H108" s="29"/>
      <c r="I108" s="4"/>
    </row>
    <row r="109" spans="2:9">
      <c r="B109" s="29"/>
      <c r="C109" s="29"/>
      <c r="D109" s="29"/>
      <c r="E109" s="29"/>
      <c r="F109" s="29"/>
      <c r="G109" s="29"/>
      <c r="H109" s="29"/>
      <c r="I109" s="4"/>
    </row>
    <row r="110" spans="2:9">
      <c r="B110" s="29"/>
      <c r="C110" s="29"/>
      <c r="D110" s="29"/>
      <c r="E110" s="29"/>
      <c r="F110" s="29"/>
      <c r="G110" s="29"/>
      <c r="H110" s="29"/>
      <c r="I110" s="4"/>
    </row>
    <row r="111" spans="2:9">
      <c r="B111" s="29"/>
      <c r="C111" s="29"/>
      <c r="D111" s="29"/>
      <c r="E111" s="29"/>
      <c r="F111" s="29"/>
      <c r="G111" s="29"/>
      <c r="H111" s="29"/>
      <c r="I111" s="4"/>
    </row>
    <row r="112" spans="2:9">
      <c r="B112" s="29"/>
      <c r="C112" s="29"/>
      <c r="D112" s="29"/>
      <c r="E112" s="29"/>
      <c r="F112" s="29"/>
      <c r="G112" s="29"/>
      <c r="H112" s="29"/>
      <c r="I112" s="4"/>
    </row>
    <row r="113" spans="2:9">
      <c r="B113" s="29"/>
      <c r="C113" s="29"/>
      <c r="D113" s="29"/>
      <c r="E113" s="29"/>
      <c r="F113" s="29"/>
      <c r="G113" s="29"/>
      <c r="H113" s="29"/>
      <c r="I113" s="4"/>
    </row>
    <row r="114" spans="2:9">
      <c r="B114" s="29"/>
      <c r="C114" s="29"/>
      <c r="D114" s="29"/>
      <c r="E114" s="29"/>
      <c r="F114" s="29"/>
      <c r="G114" s="29"/>
      <c r="H114" s="29"/>
      <c r="I114" s="4"/>
    </row>
    <row r="115" spans="2:9">
      <c r="B115" s="29"/>
      <c r="C115" s="29"/>
      <c r="D115" s="29"/>
      <c r="E115" s="29"/>
      <c r="F115" s="29"/>
      <c r="G115" s="29"/>
      <c r="H115" s="29"/>
      <c r="I115" s="4"/>
    </row>
    <row r="116" spans="2:9">
      <c r="B116" s="29"/>
      <c r="C116" s="29"/>
      <c r="D116" s="29"/>
      <c r="E116" s="29"/>
      <c r="F116" s="29"/>
      <c r="G116" s="29"/>
      <c r="H116" s="29"/>
      <c r="I116" s="4"/>
    </row>
    <row r="117" spans="2:9">
      <c r="B117" s="29"/>
      <c r="C117" s="29"/>
      <c r="D117" s="29"/>
      <c r="E117" s="29"/>
      <c r="F117" s="29"/>
      <c r="G117" s="29"/>
      <c r="H117" s="29"/>
      <c r="I117" s="4"/>
    </row>
    <row r="118" spans="2:9">
      <c r="B118" s="29"/>
      <c r="C118" s="29"/>
      <c r="D118" s="29"/>
      <c r="E118" s="29"/>
      <c r="F118" s="29"/>
      <c r="G118" s="29"/>
      <c r="H118" s="29"/>
      <c r="I118" s="4"/>
    </row>
    <row r="119" spans="2:9">
      <c r="B119" s="29"/>
      <c r="C119" s="29"/>
      <c r="D119" s="29"/>
      <c r="E119" s="29"/>
      <c r="F119" s="29"/>
      <c r="G119" s="29"/>
      <c r="H119" s="29"/>
      <c r="I119" s="4"/>
    </row>
    <row r="120" spans="2:9">
      <c r="B120" s="29"/>
      <c r="C120" s="29"/>
      <c r="D120" s="29"/>
      <c r="E120" s="29"/>
      <c r="F120" s="29"/>
      <c r="G120" s="29"/>
      <c r="H120" s="29"/>
      <c r="I120" s="4"/>
    </row>
    <row r="121" spans="2:9">
      <c r="B121" s="29"/>
      <c r="C121" s="29"/>
      <c r="D121" s="29"/>
      <c r="E121" s="29"/>
      <c r="F121" s="29"/>
      <c r="G121" s="29"/>
      <c r="H121" s="29"/>
      <c r="I121" s="4"/>
    </row>
    <row r="122" spans="2:9">
      <c r="B122" s="29"/>
      <c r="C122" s="29"/>
      <c r="D122" s="29"/>
      <c r="E122" s="29"/>
      <c r="F122" s="29"/>
      <c r="G122" s="29"/>
      <c r="H122" s="29"/>
      <c r="I122" s="4"/>
    </row>
    <row r="123" spans="2:9">
      <c r="B123" s="29"/>
      <c r="C123" s="29"/>
      <c r="D123" s="29"/>
      <c r="E123" s="29"/>
      <c r="F123" s="29"/>
      <c r="G123" s="29"/>
      <c r="H123" s="29"/>
      <c r="I123" s="4"/>
    </row>
    <row r="124" spans="2:9">
      <c r="B124" s="29"/>
      <c r="C124" s="29"/>
      <c r="D124" s="29"/>
      <c r="E124" s="29"/>
      <c r="F124" s="29"/>
      <c r="G124" s="29"/>
      <c r="H124" s="29"/>
      <c r="I124" s="4"/>
    </row>
    <row r="125" spans="2:9">
      <c r="B125" s="29"/>
      <c r="C125" s="29"/>
      <c r="D125" s="29"/>
      <c r="E125" s="29"/>
      <c r="F125" s="29"/>
      <c r="G125" s="29"/>
      <c r="H125" s="29"/>
      <c r="I125" s="4"/>
    </row>
    <row r="126" spans="2:9">
      <c r="B126" s="29"/>
      <c r="C126" s="29"/>
      <c r="D126" s="29"/>
      <c r="E126" s="29"/>
      <c r="F126" s="29"/>
      <c r="G126" s="29"/>
      <c r="H126" s="29"/>
      <c r="I126" s="4"/>
    </row>
    <row r="127" spans="2:9">
      <c r="B127" s="29"/>
      <c r="C127" s="29"/>
      <c r="D127" s="29"/>
      <c r="E127" s="29"/>
      <c r="F127" s="29"/>
      <c r="G127" s="29"/>
      <c r="H127" s="29"/>
      <c r="I127" s="4"/>
    </row>
    <row r="128" spans="2:9">
      <c r="B128" s="29"/>
      <c r="C128" s="29"/>
      <c r="D128" s="29"/>
      <c r="E128" s="29" t="s">
        <v>6</v>
      </c>
      <c r="F128" s="29"/>
      <c r="G128" s="29"/>
      <c r="H128" s="29"/>
      <c r="I128" s="4"/>
    </row>
    <row r="129" spans="2:9">
      <c r="B129" s="29"/>
      <c r="C129" s="29"/>
      <c r="D129" s="29"/>
      <c r="E129" s="29"/>
      <c r="F129" s="29"/>
      <c r="G129" s="29"/>
      <c r="H129" s="29"/>
      <c r="I129" s="4"/>
    </row>
    <row r="130" spans="2:9">
      <c r="B130" s="29"/>
      <c r="C130" s="29"/>
      <c r="D130" s="29"/>
      <c r="E130" s="29"/>
      <c r="F130" s="29"/>
      <c r="G130" s="29"/>
      <c r="H130" s="29"/>
      <c r="I130" s="4"/>
    </row>
    <row r="131" spans="2:9">
      <c r="B131" s="29"/>
      <c r="C131" s="29"/>
      <c r="D131" s="29"/>
      <c r="E131" s="29"/>
      <c r="F131" s="29"/>
      <c r="G131" s="29"/>
      <c r="H131" s="29"/>
      <c r="I131" s="4"/>
    </row>
    <row r="132" spans="2:9">
      <c r="B132" s="29"/>
      <c r="C132" s="29"/>
      <c r="D132" s="29"/>
      <c r="E132" s="29"/>
      <c r="F132" s="29"/>
      <c r="G132" s="29"/>
      <c r="H132" s="29"/>
      <c r="I132" s="4"/>
    </row>
    <row r="133" spans="2:9">
      <c r="B133" s="29"/>
      <c r="C133" s="29"/>
      <c r="D133" s="29"/>
      <c r="E133" s="29"/>
      <c r="F133" s="29"/>
      <c r="G133" s="29"/>
      <c r="H133" s="29"/>
      <c r="I133" s="4"/>
    </row>
    <row r="134" spans="2:9">
      <c r="B134" s="29"/>
      <c r="C134" s="29"/>
      <c r="D134" s="29"/>
      <c r="E134" s="29"/>
      <c r="F134" s="29"/>
      <c r="G134" s="29"/>
      <c r="H134" s="29"/>
      <c r="I134" s="4"/>
    </row>
    <row r="135" spans="2:9">
      <c r="B135" s="29"/>
      <c r="C135" s="29"/>
      <c r="D135" s="29"/>
      <c r="E135" s="29"/>
      <c r="F135" s="29"/>
      <c r="G135" s="29"/>
      <c r="H135" s="29"/>
      <c r="I135" s="4"/>
    </row>
    <row r="136" spans="2:9">
      <c r="B136" s="29"/>
      <c r="C136" s="29"/>
      <c r="D136" s="29"/>
      <c r="E136" s="29"/>
      <c r="F136" s="29"/>
      <c r="G136" s="29"/>
      <c r="H136" s="29"/>
      <c r="I136" s="4"/>
    </row>
    <row r="137" spans="2:9">
      <c r="B137" s="29"/>
      <c r="C137" s="29"/>
      <c r="D137" s="29"/>
      <c r="E137" s="29"/>
      <c r="F137" s="29"/>
      <c r="G137" s="29"/>
      <c r="H137" s="29"/>
      <c r="I137" s="4"/>
    </row>
    <row r="138" spans="2:9">
      <c r="B138" s="29"/>
      <c r="C138" s="29"/>
      <c r="D138" s="29"/>
      <c r="E138" s="29"/>
      <c r="F138" s="29"/>
      <c r="G138" s="29"/>
      <c r="H138" s="29"/>
      <c r="I138" s="4"/>
    </row>
    <row r="139" spans="2:9">
      <c r="B139" s="29"/>
      <c r="C139" s="29"/>
      <c r="D139" s="29"/>
      <c r="E139" s="29"/>
      <c r="F139" s="29"/>
      <c r="G139" s="29"/>
      <c r="H139" s="29"/>
      <c r="I139" s="4"/>
    </row>
    <row r="140" spans="2:9">
      <c r="B140" s="29"/>
      <c r="C140" s="29"/>
      <c r="D140" s="29"/>
      <c r="E140" s="29"/>
      <c r="F140" s="29"/>
      <c r="G140" s="29"/>
      <c r="H140" s="29"/>
      <c r="I140" s="4"/>
    </row>
    <row r="141" spans="2:9">
      <c r="B141" s="29"/>
      <c r="C141" s="29"/>
      <c r="D141" s="29"/>
      <c r="E141" s="29"/>
      <c r="F141" s="29"/>
      <c r="G141" s="29"/>
      <c r="H141" s="29"/>
      <c r="I141" s="4"/>
    </row>
    <row r="142" spans="2:9">
      <c r="B142" s="29"/>
      <c r="C142" s="29"/>
      <c r="D142" s="29"/>
      <c r="E142" s="29"/>
      <c r="F142" s="29"/>
      <c r="G142" s="29"/>
      <c r="H142" s="29"/>
      <c r="I142" s="4"/>
    </row>
    <row r="143" spans="2:9">
      <c r="B143" s="29"/>
      <c r="C143" s="29"/>
      <c r="D143" s="29"/>
      <c r="E143" s="29"/>
      <c r="F143" s="29"/>
      <c r="G143" s="29"/>
      <c r="H143" s="29"/>
      <c r="I143" s="4"/>
    </row>
    <row r="144" spans="2:9">
      <c r="B144" s="29"/>
      <c r="C144" s="29"/>
      <c r="D144" s="29"/>
      <c r="E144" s="29"/>
      <c r="F144" s="29"/>
      <c r="G144" s="29"/>
      <c r="H144" s="29"/>
      <c r="I144" s="4"/>
    </row>
    <row r="145" spans="2:9">
      <c r="B145" s="29"/>
      <c r="C145" s="29"/>
      <c r="D145" s="29"/>
      <c r="E145" s="29"/>
      <c r="F145" s="29"/>
      <c r="G145" s="29"/>
      <c r="H145" s="29"/>
      <c r="I145" s="4"/>
    </row>
    <row r="146" spans="2:9">
      <c r="B146" s="29"/>
      <c r="C146" s="29"/>
      <c r="D146" s="29"/>
      <c r="E146" s="29"/>
      <c r="F146" s="29"/>
      <c r="G146" s="29"/>
      <c r="H146" s="29"/>
      <c r="I146" s="4"/>
    </row>
    <row r="147" spans="2:9">
      <c r="B147" s="29"/>
      <c r="C147" s="29"/>
      <c r="D147" s="29"/>
      <c r="E147" s="29"/>
      <c r="F147" s="29"/>
      <c r="G147" s="29"/>
      <c r="H147" s="29"/>
      <c r="I147" s="4"/>
    </row>
    <row r="148" spans="2:9">
      <c r="B148" s="29"/>
      <c r="C148" s="29"/>
      <c r="D148" s="29"/>
      <c r="E148" s="29"/>
      <c r="F148" s="29"/>
      <c r="G148" s="29"/>
      <c r="H148" s="29"/>
      <c r="I148" s="4"/>
    </row>
    <row r="149" spans="2:9">
      <c r="B149" s="29"/>
      <c r="C149" s="29"/>
      <c r="D149" s="29"/>
      <c r="E149" s="29"/>
      <c r="F149" s="29"/>
      <c r="G149" s="29"/>
      <c r="H149" s="29"/>
      <c r="I149" s="4"/>
    </row>
    <row r="150" spans="2:9">
      <c r="B150" s="29"/>
      <c r="C150" s="29"/>
      <c r="D150" s="29"/>
      <c r="E150" s="29"/>
      <c r="F150" s="29"/>
      <c r="G150" s="29"/>
      <c r="H150" s="29"/>
      <c r="I150" s="4"/>
    </row>
    <row r="151" spans="2:9">
      <c r="B151" s="29"/>
      <c r="C151" s="29"/>
      <c r="D151" s="29"/>
      <c r="E151" s="29"/>
      <c r="F151" s="29"/>
      <c r="G151" s="29"/>
      <c r="H151" s="29"/>
      <c r="I151" s="4"/>
    </row>
    <row r="152" spans="2:9">
      <c r="B152" s="29"/>
      <c r="C152" s="29"/>
      <c r="D152" s="29"/>
      <c r="E152" s="29"/>
      <c r="F152" s="29"/>
      <c r="G152" s="29"/>
      <c r="H152" s="29"/>
      <c r="I152" s="4"/>
    </row>
    <row r="153" spans="2:9">
      <c r="B153" s="29"/>
      <c r="C153" s="29"/>
      <c r="D153" s="29"/>
      <c r="E153" s="29"/>
      <c r="F153" s="29"/>
      <c r="G153" s="29"/>
      <c r="H153" s="29"/>
      <c r="I153" s="4"/>
    </row>
    <row r="154" spans="2:9">
      <c r="B154" s="29"/>
      <c r="C154" s="29"/>
      <c r="D154" s="29"/>
      <c r="E154" s="29"/>
      <c r="F154" s="29"/>
      <c r="G154" s="29"/>
      <c r="H154" s="29"/>
      <c r="I154" s="4"/>
    </row>
    <row r="155" spans="2:9">
      <c r="B155" s="29"/>
      <c r="C155" s="29"/>
      <c r="D155" s="29"/>
      <c r="E155" s="29"/>
      <c r="F155" s="29"/>
      <c r="G155" s="29"/>
      <c r="H155" s="29"/>
      <c r="I155" s="4"/>
    </row>
    <row r="156" spans="2:9">
      <c r="B156" s="29"/>
      <c r="C156" s="29"/>
      <c r="D156" s="29"/>
      <c r="E156" s="29"/>
      <c r="F156" s="29"/>
      <c r="G156" s="29"/>
      <c r="H156" s="29"/>
      <c r="I156" s="4"/>
    </row>
    <row r="157" spans="2:9">
      <c r="B157" s="29"/>
      <c r="C157" s="29"/>
      <c r="D157" s="29"/>
      <c r="E157" s="29"/>
      <c r="F157" s="29"/>
      <c r="G157" s="29"/>
      <c r="H157" s="29"/>
      <c r="I157" s="4"/>
    </row>
    <row r="158" spans="2:9">
      <c r="B158" s="29"/>
      <c r="C158" s="29"/>
      <c r="D158" s="29"/>
      <c r="E158" s="29"/>
      <c r="F158" s="29"/>
      <c r="G158" s="29"/>
      <c r="H158" s="29"/>
      <c r="I158" s="4"/>
    </row>
    <row r="159" spans="2:9">
      <c r="B159" s="29"/>
      <c r="C159" s="29"/>
      <c r="D159" s="29"/>
      <c r="E159" s="29"/>
      <c r="F159" s="29"/>
      <c r="G159" s="29"/>
      <c r="H159" s="29"/>
      <c r="I159" s="4"/>
    </row>
    <row r="160" spans="2:9">
      <c r="B160" s="29"/>
      <c r="C160" s="29"/>
      <c r="D160" s="29"/>
      <c r="E160" s="29"/>
      <c r="F160" s="29"/>
      <c r="G160" s="29"/>
      <c r="H160" s="29"/>
      <c r="I160" s="4"/>
    </row>
    <row r="161" spans="2:9">
      <c r="B161" s="29"/>
      <c r="C161" s="29"/>
      <c r="D161" s="29"/>
      <c r="E161" s="29"/>
      <c r="F161" s="29"/>
      <c r="G161" s="29"/>
      <c r="H161" s="29"/>
      <c r="I161" s="4"/>
    </row>
    <row r="162" spans="2:9">
      <c r="B162" s="29"/>
      <c r="C162" s="29"/>
      <c r="D162" s="29"/>
      <c r="E162" s="29"/>
      <c r="F162" s="29"/>
      <c r="G162" s="29"/>
      <c r="H162" s="29"/>
      <c r="I162" s="4"/>
    </row>
    <row r="163" spans="2:9">
      <c r="B163" s="29"/>
      <c r="C163" s="29"/>
      <c r="D163" s="29"/>
      <c r="E163" s="29"/>
      <c r="F163" s="29"/>
      <c r="G163" s="29"/>
      <c r="H163" s="29"/>
      <c r="I163" s="4"/>
    </row>
    <row r="164" spans="2:9">
      <c r="B164" s="29"/>
      <c r="C164" s="29"/>
      <c r="D164" s="29"/>
      <c r="E164" s="29"/>
      <c r="F164" s="29"/>
      <c r="G164" s="29"/>
      <c r="H164" s="29"/>
      <c r="I164" s="4"/>
    </row>
    <row r="165" spans="2:9">
      <c r="B165" s="29"/>
      <c r="C165" s="29"/>
      <c r="D165" s="29"/>
      <c r="E165" s="29"/>
      <c r="F165" s="29"/>
      <c r="G165" s="29"/>
      <c r="H165" s="29"/>
      <c r="I165" s="4"/>
    </row>
    <row r="166" spans="2:9">
      <c r="B166" s="29"/>
      <c r="C166" s="29"/>
      <c r="D166" s="29"/>
      <c r="E166" s="29"/>
      <c r="F166" s="29"/>
      <c r="G166" s="29"/>
      <c r="H166" s="29"/>
      <c r="I166" s="4"/>
    </row>
    <row r="167" spans="2:9">
      <c r="B167" s="29"/>
      <c r="C167" s="29"/>
      <c r="D167" s="29"/>
      <c r="E167" s="29"/>
      <c r="F167" s="29"/>
      <c r="G167" s="29"/>
      <c r="H167" s="29"/>
      <c r="I167" s="4"/>
    </row>
    <row r="168" spans="2:9">
      <c r="B168" s="29"/>
      <c r="C168" s="29"/>
      <c r="D168" s="29"/>
      <c r="E168" s="29"/>
      <c r="F168" s="29"/>
      <c r="G168" s="29"/>
      <c r="H168" s="29"/>
      <c r="I168" s="4"/>
    </row>
    <row r="169" spans="2:9">
      <c r="B169" s="29"/>
      <c r="C169" s="29"/>
      <c r="D169" s="29"/>
      <c r="E169" s="29"/>
      <c r="F169" s="29"/>
      <c r="G169" s="29"/>
      <c r="H169" s="29"/>
      <c r="I169" s="4"/>
    </row>
    <row r="170" spans="2:9">
      <c r="B170" s="29"/>
      <c r="C170" s="29"/>
      <c r="D170" s="29"/>
      <c r="E170" s="29"/>
      <c r="F170" s="29"/>
      <c r="G170" s="29"/>
      <c r="H170" s="29"/>
      <c r="I170" s="4"/>
    </row>
    <row r="171" spans="2:9">
      <c r="B171" s="29"/>
      <c r="C171" s="29"/>
      <c r="D171" s="29"/>
      <c r="E171" s="29"/>
      <c r="F171" s="29"/>
      <c r="G171" s="29"/>
      <c r="H171" s="29"/>
      <c r="I171" s="4"/>
    </row>
    <row r="172" spans="2:9">
      <c r="B172" s="29"/>
      <c r="C172" s="29"/>
      <c r="D172" s="29"/>
      <c r="E172" s="29"/>
      <c r="F172" s="29"/>
      <c r="G172" s="29"/>
      <c r="H172" s="29"/>
      <c r="I172" s="4"/>
    </row>
    <row r="173" spans="2:9">
      <c r="B173" s="29"/>
      <c r="C173" s="29"/>
      <c r="D173" s="29"/>
      <c r="E173" s="29"/>
      <c r="F173" s="29"/>
      <c r="G173" s="29"/>
      <c r="H173" s="29"/>
      <c r="I173" s="4"/>
    </row>
    <row r="174" spans="2:9">
      <c r="B174" s="29"/>
      <c r="C174" s="29"/>
      <c r="D174" s="29"/>
      <c r="E174" s="29"/>
      <c r="F174" s="29"/>
      <c r="G174" s="29"/>
      <c r="H174" s="29"/>
      <c r="I174" s="4"/>
    </row>
    <row r="175" spans="2:9">
      <c r="B175" s="29"/>
      <c r="C175" s="29"/>
      <c r="D175" s="29"/>
      <c r="E175" s="29"/>
      <c r="F175" s="29"/>
      <c r="G175" s="29"/>
      <c r="H175" s="29"/>
      <c r="I175" s="4"/>
    </row>
    <row r="176" spans="2:9">
      <c r="B176" s="29"/>
      <c r="C176" s="29"/>
      <c r="D176" s="29"/>
      <c r="E176" s="29"/>
      <c r="F176" s="29"/>
      <c r="G176" s="29"/>
      <c r="H176" s="29"/>
      <c r="I176" s="4"/>
    </row>
    <row r="177" spans="2:9">
      <c r="B177" s="29"/>
      <c r="C177" s="29"/>
      <c r="D177" s="29"/>
      <c r="E177" s="29"/>
      <c r="F177" s="29"/>
      <c r="G177" s="29"/>
      <c r="H177" s="29"/>
      <c r="I177" s="4"/>
    </row>
    <row r="178" spans="2:9">
      <c r="B178" s="29"/>
      <c r="C178" s="29"/>
      <c r="D178" s="29"/>
      <c r="E178" s="29"/>
      <c r="F178" s="29"/>
      <c r="G178" s="29"/>
      <c r="H178" s="29"/>
      <c r="I178" s="4"/>
    </row>
    <row r="179" spans="2:9">
      <c r="B179" s="29"/>
      <c r="C179" s="29"/>
      <c r="D179" s="29"/>
      <c r="E179" s="29"/>
      <c r="F179" s="29"/>
      <c r="G179" s="29"/>
      <c r="H179" s="29"/>
      <c r="I179" s="4"/>
    </row>
    <row r="180" spans="2:9">
      <c r="B180" s="29"/>
      <c r="C180" s="29"/>
      <c r="D180" s="29"/>
      <c r="E180" s="29"/>
      <c r="F180" s="29"/>
      <c r="G180" s="29"/>
      <c r="H180" s="29"/>
      <c r="I180" s="4"/>
    </row>
    <row r="181" spans="2:9">
      <c r="B181" s="29"/>
      <c r="C181" s="29"/>
      <c r="D181" s="29"/>
      <c r="E181" s="29"/>
      <c r="F181" s="29"/>
      <c r="G181" s="29"/>
      <c r="H181" s="29"/>
      <c r="I181" s="4"/>
    </row>
    <row r="182" spans="2:9">
      <c r="B182" s="29"/>
      <c r="C182" s="29"/>
      <c r="D182" s="29"/>
      <c r="E182" s="29"/>
      <c r="F182" s="29"/>
      <c r="G182" s="29"/>
      <c r="H182" s="29"/>
      <c r="I182" s="4"/>
    </row>
    <row r="183" spans="2:9">
      <c r="B183" s="29"/>
      <c r="C183" s="29"/>
      <c r="D183" s="29"/>
      <c r="E183" s="29"/>
      <c r="F183" s="29"/>
      <c r="G183" s="29"/>
      <c r="H183" s="29"/>
      <c r="I183" s="4"/>
    </row>
    <row r="184" spans="2:9">
      <c r="B184" s="29"/>
      <c r="C184" s="29"/>
      <c r="D184" s="29"/>
      <c r="E184" s="29"/>
      <c r="F184" s="29"/>
      <c r="G184" s="29"/>
      <c r="H184" s="29"/>
      <c r="I184" s="4"/>
    </row>
    <row r="185" spans="2:9">
      <c r="B185" s="29"/>
      <c r="C185" s="29"/>
      <c r="D185" s="29"/>
      <c r="E185" s="29"/>
      <c r="F185" s="29"/>
      <c r="G185" s="29"/>
      <c r="H185" s="29"/>
      <c r="I185" s="4"/>
    </row>
    <row r="186" spans="2:9">
      <c r="B186" s="29"/>
      <c r="C186" s="29"/>
      <c r="D186" s="29"/>
      <c r="E186" s="29"/>
      <c r="F186" s="29"/>
      <c r="G186" s="29"/>
      <c r="H186" s="29"/>
      <c r="I186" s="4"/>
    </row>
  </sheetData>
  <mergeCells count="9">
    <mergeCell ref="A1:I1"/>
    <mergeCell ref="A2:I2"/>
    <mergeCell ref="A3:I3"/>
    <mergeCell ref="A4:I4"/>
    <mergeCell ref="A6:A7"/>
    <mergeCell ref="B6:B7"/>
    <mergeCell ref="F6:G6"/>
    <mergeCell ref="H6:I6"/>
    <mergeCell ref="C6:E6"/>
  </mergeCells>
  <phoneticPr fontId="3" type="noConversion"/>
  <pageMargins left="0.39370078740157483" right="0.19685039370078741" top="0.74803149606299213" bottom="0.98425196850393704" header="0.51181102362204722" footer="0.51181102362204722"/>
  <pageSetup scale="75" firstPageNumber="0" orientation="portrait" horizontalDpi="4294967294" verticalDpi="4294967294" r:id="rId1"/>
  <headerFooter alignWithMargins="0">
    <oddFooter xml:space="preserve">&amp;R&amp;"Arial,Negrita" </oddFooter>
  </headerFooter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-0.249977111117893"/>
    <pageSetUpPr fitToPage="1"/>
  </sheetPr>
  <dimension ref="A1:X66"/>
  <sheetViews>
    <sheetView showGridLines="0" showZeros="0" zoomScaleNormal="100" workbookViewId="0">
      <selection activeCell="Q16" sqref="Q16"/>
    </sheetView>
  </sheetViews>
  <sheetFormatPr baseColWidth="10" defaultColWidth="11.42578125" defaultRowHeight="12.75"/>
  <cols>
    <col min="1" max="1" width="36.140625" customWidth="1"/>
    <col min="2" max="2" width="17.42578125" customWidth="1"/>
    <col min="3" max="4" width="12.28515625" customWidth="1"/>
    <col min="5" max="5" width="12.7109375" customWidth="1"/>
    <col min="6" max="6" width="12.28515625" customWidth="1"/>
    <col min="7" max="7" width="14.140625" customWidth="1"/>
    <col min="8" max="8" width="13.28515625" customWidth="1"/>
    <col min="9" max="9" width="10.140625" customWidth="1"/>
    <col min="10" max="10" width="14.85546875" customWidth="1"/>
    <col min="11" max="11" width="18.7109375" customWidth="1"/>
    <col min="12" max="12" width="24.28515625" style="93" customWidth="1"/>
    <col min="14" max="16" width="0" hidden="1" customWidth="1"/>
    <col min="17" max="17" width="22.42578125" bestFit="1" customWidth="1"/>
    <col min="19" max="19" width="1.42578125" customWidth="1"/>
    <col min="20" max="20" width="3.140625" customWidth="1"/>
    <col min="21" max="21" width="0.42578125" customWidth="1"/>
    <col min="22" max="22" width="1.5703125" customWidth="1"/>
    <col min="23" max="23" width="0.42578125" customWidth="1"/>
  </cols>
  <sheetData>
    <row r="1" spans="1:24" ht="18" customHeight="1">
      <c r="A1" s="580" t="s">
        <v>165</v>
      </c>
      <c r="B1" s="580"/>
      <c r="C1" s="580"/>
      <c r="D1" s="580"/>
      <c r="E1" s="580"/>
      <c r="F1" s="580"/>
      <c r="G1" s="580"/>
      <c r="H1" s="580"/>
      <c r="I1" s="580"/>
    </row>
    <row r="2" spans="1:24" ht="18" customHeight="1">
      <c r="A2" s="580" t="s">
        <v>166</v>
      </c>
      <c r="B2" s="580"/>
      <c r="C2" s="580"/>
      <c r="D2" s="580"/>
      <c r="E2" s="580"/>
      <c r="F2" s="580"/>
      <c r="G2" s="580"/>
      <c r="H2" s="580"/>
      <c r="I2" s="580"/>
    </row>
    <row r="3" spans="1:24" ht="18" customHeight="1">
      <c r="A3" s="591" t="s">
        <v>217</v>
      </c>
      <c r="B3" s="592"/>
      <c r="C3" s="592"/>
      <c r="D3" s="592"/>
      <c r="E3" s="592"/>
      <c r="F3" s="592"/>
      <c r="G3" s="592"/>
      <c r="H3" s="592"/>
      <c r="I3" s="593"/>
    </row>
    <row r="4" spans="1:24" ht="18" customHeight="1">
      <c r="A4" s="591" t="s">
        <v>377</v>
      </c>
      <c r="B4" s="592"/>
      <c r="C4" s="592"/>
      <c r="D4" s="592"/>
      <c r="E4" s="592"/>
      <c r="F4" s="592"/>
      <c r="G4" s="592"/>
      <c r="H4" s="592"/>
      <c r="I4" s="593"/>
      <c r="J4" s="6"/>
      <c r="K4" s="6"/>
      <c r="L4" s="38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 thickBot="1">
      <c r="A5" s="143"/>
      <c r="B5" s="144"/>
      <c r="C5" s="144"/>
      <c r="D5" s="144"/>
      <c r="E5" s="144"/>
      <c r="F5" s="144"/>
      <c r="G5" s="144"/>
      <c r="H5" s="144"/>
      <c r="I5" s="9"/>
      <c r="J5" s="6"/>
      <c r="K5" s="6"/>
      <c r="L5" s="38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1" customHeight="1">
      <c r="A6" s="594" t="s">
        <v>6</v>
      </c>
      <c r="B6" s="596" t="s">
        <v>30</v>
      </c>
      <c r="C6" s="600" t="s">
        <v>23</v>
      </c>
      <c r="D6" s="601"/>
      <c r="E6" s="602"/>
      <c r="F6" s="598" t="s">
        <v>301</v>
      </c>
      <c r="G6" s="598"/>
      <c r="H6" s="598" t="s">
        <v>1</v>
      </c>
      <c r="I6" s="599"/>
      <c r="J6" s="6"/>
      <c r="K6" s="6"/>
      <c r="L6" s="38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4.75" customHeight="1" thickBot="1">
      <c r="A7" s="595"/>
      <c r="B7" s="597"/>
      <c r="C7" s="406" t="s">
        <v>58</v>
      </c>
      <c r="D7" s="407" t="s">
        <v>10</v>
      </c>
      <c r="E7" s="407" t="s">
        <v>2</v>
      </c>
      <c r="F7" s="407" t="s">
        <v>27</v>
      </c>
      <c r="G7" s="407" t="s">
        <v>31</v>
      </c>
      <c r="H7" s="407" t="s">
        <v>162</v>
      </c>
      <c r="I7" s="408" t="s">
        <v>5</v>
      </c>
      <c r="J7" s="6"/>
      <c r="K7" s="51"/>
      <c r="L7" s="38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0.100000000000001" customHeight="1">
      <c r="A8" s="145"/>
      <c r="B8" s="146"/>
      <c r="C8" s="146"/>
      <c r="D8" s="147"/>
      <c r="E8" s="148"/>
      <c r="F8" s="148"/>
      <c r="G8" s="148"/>
      <c r="H8" s="148"/>
      <c r="I8" s="149"/>
      <c r="J8" s="6"/>
      <c r="K8" s="6"/>
      <c r="L8" s="38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0.100000000000001" customHeight="1">
      <c r="A9" s="150" t="s">
        <v>11</v>
      </c>
      <c r="B9" s="151"/>
      <c r="C9" s="152">
        <v>234334098</v>
      </c>
      <c r="D9" s="152">
        <v>234334098</v>
      </c>
      <c r="E9" s="152">
        <v>61620693</v>
      </c>
      <c r="F9" s="152">
        <v>18784618.66</v>
      </c>
      <c r="G9" s="152">
        <v>20996593.949999999</v>
      </c>
      <c r="H9" s="153">
        <v>-40624099.049999997</v>
      </c>
      <c r="I9" s="154">
        <v>34.073933491789845</v>
      </c>
      <c r="J9" s="78"/>
      <c r="K9" s="6"/>
      <c r="L9" s="386" t="s">
        <v>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20.100000000000001" customHeight="1">
      <c r="A10" s="150"/>
      <c r="B10" s="151"/>
      <c r="C10" s="152"/>
      <c r="D10" s="152"/>
      <c r="E10" s="152"/>
      <c r="F10" s="152"/>
      <c r="G10" s="152"/>
      <c r="H10" s="153"/>
      <c r="I10" s="154"/>
      <c r="J10" s="78"/>
      <c r="K10" s="6"/>
      <c r="L10" s="38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20.100000000000001" customHeight="1">
      <c r="A11" s="382" t="s">
        <v>12</v>
      </c>
      <c r="B11" s="151"/>
      <c r="C11" s="152">
        <v>15328172</v>
      </c>
      <c r="D11" s="152">
        <v>15328172</v>
      </c>
      <c r="E11" s="152">
        <v>9191686</v>
      </c>
      <c r="F11" s="152">
        <v>817103.65999999992</v>
      </c>
      <c r="G11" s="152">
        <v>3014878.95</v>
      </c>
      <c r="H11" s="153">
        <v>6176807.0499999998</v>
      </c>
      <c r="I11" s="154">
        <v>32.800064645376267</v>
      </c>
      <c r="J11" s="78"/>
      <c r="K11" s="26"/>
      <c r="L11" s="386" t="s">
        <v>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0.100000000000001" customHeight="1">
      <c r="A12" s="155"/>
      <c r="B12" s="156"/>
      <c r="C12" s="157"/>
      <c r="D12" s="157"/>
      <c r="E12" s="157" t="s">
        <v>6</v>
      </c>
      <c r="F12" s="157"/>
      <c r="G12" s="157"/>
      <c r="H12" s="158"/>
      <c r="I12" s="159"/>
      <c r="J12" s="76"/>
      <c r="K12" s="6"/>
      <c r="L12" s="38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0.100000000000001" customHeight="1">
      <c r="A13" s="160" t="s">
        <v>282</v>
      </c>
      <c r="B13" s="161" t="s">
        <v>32</v>
      </c>
      <c r="C13" s="162">
        <v>700000</v>
      </c>
      <c r="D13" s="162">
        <v>700000</v>
      </c>
      <c r="E13" s="162">
        <v>289014</v>
      </c>
      <c r="F13" s="162">
        <v>41443.69</v>
      </c>
      <c r="G13" s="162">
        <v>274621.41000000003</v>
      </c>
      <c r="H13" s="163">
        <v>-14392.589999999967</v>
      </c>
      <c r="I13" s="164">
        <v>95.02010629242875</v>
      </c>
      <c r="J13" s="77"/>
      <c r="K13" s="26"/>
      <c r="L13" s="388" t="s">
        <v>6</v>
      </c>
      <c r="M13" s="6"/>
      <c r="N13" s="6"/>
      <c r="O13" s="6"/>
      <c r="P13" s="6"/>
      <c r="Q13" s="45"/>
      <c r="R13" s="46"/>
      <c r="S13" s="46"/>
      <c r="T13" s="47"/>
      <c r="U13" s="47"/>
      <c r="V13" s="48"/>
      <c r="W13" s="47"/>
      <c r="X13" s="47"/>
    </row>
    <row r="14" spans="1:24" ht="20.100000000000001" customHeight="1">
      <c r="A14" s="160" t="s">
        <v>283</v>
      </c>
      <c r="B14" s="161" t="s">
        <v>33</v>
      </c>
      <c r="C14" s="162">
        <v>4776492</v>
      </c>
      <c r="D14" s="162">
        <v>4776492</v>
      </c>
      <c r="E14" s="162">
        <v>3488681</v>
      </c>
      <c r="F14" s="162">
        <v>94594.86</v>
      </c>
      <c r="G14" s="162">
        <v>296482.3</v>
      </c>
      <c r="H14" s="163">
        <v>-3192198.7</v>
      </c>
      <c r="I14" s="164">
        <v>8.4984067044249674</v>
      </c>
      <c r="J14" s="77"/>
      <c r="K14" s="26"/>
      <c r="L14" s="388"/>
      <c r="M14" s="6"/>
      <c r="N14" s="6"/>
      <c r="O14" s="6"/>
      <c r="P14" s="6"/>
      <c r="Q14" s="6"/>
      <c r="R14" s="46"/>
      <c r="S14" s="46"/>
      <c r="T14" s="47"/>
      <c r="U14" s="47"/>
      <c r="V14" s="48"/>
      <c r="W14" s="47"/>
      <c r="X14" s="47"/>
    </row>
    <row r="15" spans="1:24" ht="20.100000000000001" customHeight="1">
      <c r="A15" s="165" t="s">
        <v>284</v>
      </c>
      <c r="B15" s="161" t="s">
        <v>274</v>
      </c>
      <c r="C15" s="162">
        <v>4774884</v>
      </c>
      <c r="D15" s="162">
        <v>4774884</v>
      </c>
      <c r="E15" s="162">
        <v>3018579</v>
      </c>
      <c r="F15" s="162">
        <v>503227.41</v>
      </c>
      <c r="G15" s="162">
        <v>1541111.5</v>
      </c>
      <c r="H15" s="163">
        <v>-1477467.5</v>
      </c>
      <c r="I15" s="164">
        <v>51.054204643973208</v>
      </c>
      <c r="J15" s="77"/>
      <c r="K15" s="26"/>
      <c r="L15" s="388"/>
      <c r="M15" s="6"/>
      <c r="N15" s="6"/>
      <c r="O15" s="6"/>
      <c r="P15" s="6"/>
      <c r="Q15" s="6"/>
      <c r="R15" s="46"/>
      <c r="S15" s="46"/>
      <c r="T15" s="47"/>
      <c r="U15" s="47"/>
      <c r="V15" s="48"/>
      <c r="W15" s="47"/>
      <c r="X15" s="47"/>
    </row>
    <row r="16" spans="1:24" ht="20.100000000000001" customHeight="1">
      <c r="A16" s="165" t="s">
        <v>285</v>
      </c>
      <c r="B16" s="161" t="s">
        <v>275</v>
      </c>
      <c r="C16" s="162">
        <v>66714</v>
      </c>
      <c r="D16" s="162">
        <v>66714</v>
      </c>
      <c r="E16" s="162">
        <v>22236</v>
      </c>
      <c r="F16" s="162">
        <v>12414.45</v>
      </c>
      <c r="G16" s="162">
        <v>24712.45</v>
      </c>
      <c r="H16" s="163">
        <v>2476.4500000000007</v>
      </c>
      <c r="I16" s="164">
        <v>111.13711998560893</v>
      </c>
      <c r="J16" s="77"/>
      <c r="K16" s="26"/>
      <c r="L16" s="388"/>
      <c r="M16" s="6"/>
      <c r="N16" s="6"/>
      <c r="O16" s="6"/>
      <c r="P16" s="6"/>
      <c r="Q16" s="6"/>
      <c r="R16" s="46"/>
      <c r="S16" s="46"/>
      <c r="T16" s="47"/>
      <c r="U16" s="47"/>
      <c r="V16" s="48"/>
      <c r="W16" s="47"/>
      <c r="X16" s="47"/>
    </row>
    <row r="17" spans="1:24" ht="20.100000000000001" customHeight="1">
      <c r="A17" s="165" t="s">
        <v>286</v>
      </c>
      <c r="B17" s="161" t="s">
        <v>276</v>
      </c>
      <c r="C17" s="162">
        <v>410082</v>
      </c>
      <c r="D17" s="162">
        <v>410082</v>
      </c>
      <c r="E17" s="162">
        <v>170871</v>
      </c>
      <c r="F17" s="162">
        <v>118871.19</v>
      </c>
      <c r="G17" s="162">
        <v>303641.19</v>
      </c>
      <c r="H17" s="163">
        <v>132770.19</v>
      </c>
      <c r="I17" s="164">
        <v>177.70200326562144</v>
      </c>
      <c r="J17" s="77"/>
      <c r="K17" s="26"/>
      <c r="L17" s="388"/>
      <c r="M17" s="6"/>
      <c r="N17" s="6"/>
      <c r="O17" s="6"/>
      <c r="P17" s="6"/>
      <c r="Q17" s="6"/>
      <c r="R17" s="46"/>
      <c r="S17" s="46"/>
      <c r="T17" s="47"/>
      <c r="U17" s="47"/>
      <c r="V17" s="48"/>
      <c r="W17" s="47"/>
      <c r="X17" s="47"/>
    </row>
    <row r="18" spans="1:24" ht="20.100000000000001" customHeight="1">
      <c r="A18" s="165" t="s">
        <v>287</v>
      </c>
      <c r="B18" s="161" t="s">
        <v>277</v>
      </c>
      <c r="C18" s="162">
        <v>2500000</v>
      </c>
      <c r="D18" s="162">
        <v>2500000</v>
      </c>
      <c r="E18" s="162">
        <v>1782305</v>
      </c>
      <c r="F18" s="162">
        <v>46552.06</v>
      </c>
      <c r="G18" s="162">
        <v>154310.1</v>
      </c>
      <c r="H18" s="166">
        <v>-1627994.9</v>
      </c>
      <c r="I18" s="164">
        <v>8.657895253618209</v>
      </c>
      <c r="J18" s="77"/>
      <c r="K18" s="26"/>
      <c r="L18" s="388"/>
      <c r="M18" s="26"/>
      <c r="N18" s="6"/>
      <c r="O18" s="6"/>
      <c r="P18" s="6"/>
      <c r="Q18" s="6"/>
      <c r="R18" s="46"/>
      <c r="S18" s="46"/>
      <c r="T18" s="47"/>
      <c r="U18" s="47"/>
      <c r="V18" s="48"/>
      <c r="W18" s="47"/>
      <c r="X18" s="47"/>
    </row>
    <row r="19" spans="1:24" ht="20.100000000000001" customHeight="1">
      <c r="A19" s="165" t="s">
        <v>288</v>
      </c>
      <c r="B19" s="161" t="s">
        <v>278</v>
      </c>
      <c r="C19" s="162"/>
      <c r="D19" s="162" t="s">
        <v>6</v>
      </c>
      <c r="E19" s="162">
        <v>0</v>
      </c>
      <c r="F19" s="162">
        <v>0</v>
      </c>
      <c r="G19" s="162">
        <v>0</v>
      </c>
      <c r="H19" s="166" t="s">
        <v>6</v>
      </c>
      <c r="I19" s="164" t="s">
        <v>6</v>
      </c>
      <c r="J19" s="77"/>
      <c r="K19" s="26"/>
      <c r="L19" s="388"/>
      <c r="M19" s="6"/>
      <c r="N19" s="6"/>
      <c r="O19" s="6"/>
      <c r="P19" s="6"/>
      <c r="Q19" s="6"/>
      <c r="R19" s="46"/>
      <c r="S19" s="46"/>
      <c r="T19" s="47"/>
      <c r="U19" s="47"/>
      <c r="V19" s="47"/>
      <c r="W19" s="47"/>
      <c r="X19" s="47"/>
    </row>
    <row r="20" spans="1:24" ht="20.100000000000001" customHeight="1">
      <c r="A20" s="165" t="s">
        <v>289</v>
      </c>
      <c r="B20" s="161" t="s">
        <v>279</v>
      </c>
      <c r="C20" s="162">
        <v>2100000</v>
      </c>
      <c r="D20" s="162">
        <v>2100000</v>
      </c>
      <c r="E20" s="162">
        <v>420000</v>
      </c>
      <c r="F20" s="162">
        <v>0</v>
      </c>
      <c r="G20" s="162">
        <v>420000</v>
      </c>
      <c r="H20" s="166">
        <v>0</v>
      </c>
      <c r="I20" s="164">
        <v>100</v>
      </c>
      <c r="J20" s="77"/>
      <c r="K20" s="26"/>
      <c r="L20" s="388"/>
      <c r="M20" s="6"/>
      <c r="N20" s="6"/>
      <c r="O20" s="6"/>
      <c r="P20" s="6"/>
      <c r="Q20" s="6"/>
      <c r="R20" s="46"/>
      <c r="S20" s="46"/>
      <c r="T20" s="47"/>
      <c r="U20" s="47"/>
      <c r="V20" s="47"/>
      <c r="W20" s="47"/>
      <c r="X20" s="47"/>
    </row>
    <row r="21" spans="1:24" ht="20.100000000000001" customHeight="1">
      <c r="A21" s="167"/>
      <c r="B21" s="168"/>
      <c r="C21" s="168"/>
      <c r="D21" s="157"/>
      <c r="E21" s="157" t="s">
        <v>6</v>
      </c>
      <c r="F21" s="157" t="s">
        <v>6</v>
      </c>
      <c r="G21" s="157" t="s">
        <v>6</v>
      </c>
      <c r="H21" s="169"/>
      <c r="I21" s="159"/>
      <c r="J21" s="76"/>
      <c r="K21" s="26"/>
      <c r="L21" s="388"/>
      <c r="M21" s="6"/>
      <c r="N21" s="6"/>
      <c r="O21" s="6"/>
      <c r="P21" s="6"/>
      <c r="Q21" s="6"/>
      <c r="R21" s="46"/>
      <c r="S21" s="46"/>
      <c r="T21" s="47"/>
      <c r="U21" s="47"/>
      <c r="V21" s="47"/>
      <c r="W21" s="47"/>
      <c r="X21" s="47"/>
    </row>
    <row r="22" spans="1:24" ht="20.100000000000001" customHeight="1">
      <c r="A22" s="382" t="s">
        <v>13</v>
      </c>
      <c r="B22" s="170"/>
      <c r="C22" s="152">
        <v>219005926</v>
      </c>
      <c r="D22" s="152">
        <v>219005926</v>
      </c>
      <c r="E22" s="152">
        <v>52429007</v>
      </c>
      <c r="F22" s="152">
        <v>17967515</v>
      </c>
      <c r="G22" s="152">
        <v>17981715</v>
      </c>
      <c r="H22" s="171">
        <v>34447292</v>
      </c>
      <c r="I22" s="154">
        <v>34.297264108015625</v>
      </c>
      <c r="J22" s="78"/>
      <c r="K22" s="78"/>
      <c r="L22" s="388"/>
      <c r="M22" s="6"/>
      <c r="N22" s="6"/>
      <c r="O22" s="6"/>
      <c r="P22" s="6"/>
      <c r="Q22" s="6"/>
      <c r="R22" s="49"/>
      <c r="S22" s="49"/>
      <c r="T22" s="47"/>
      <c r="U22" s="47"/>
      <c r="V22" s="47"/>
      <c r="W22" s="47"/>
      <c r="X22" s="47"/>
    </row>
    <row r="23" spans="1:24" ht="20.100000000000001" customHeight="1">
      <c r="A23" s="150" t="s">
        <v>6</v>
      </c>
      <c r="B23" s="170"/>
      <c r="C23" s="152"/>
      <c r="D23" s="152"/>
      <c r="E23" s="152"/>
      <c r="F23" s="152"/>
      <c r="G23" s="152">
        <v>0</v>
      </c>
      <c r="H23" s="171"/>
      <c r="I23" s="154"/>
      <c r="J23" s="78"/>
      <c r="K23" s="78"/>
      <c r="L23" s="388"/>
      <c r="M23" s="6"/>
      <c r="N23" s="6"/>
      <c r="O23" s="6"/>
      <c r="P23" s="6"/>
      <c r="Q23" s="6"/>
      <c r="R23" s="46"/>
      <c r="S23" s="46"/>
      <c r="T23" s="47"/>
      <c r="U23" s="47"/>
      <c r="V23" s="47"/>
      <c r="W23" s="47"/>
      <c r="X23" s="47"/>
    </row>
    <row r="24" spans="1:24" ht="33" customHeight="1">
      <c r="A24" s="172" t="s">
        <v>34</v>
      </c>
      <c r="B24" s="170" t="s">
        <v>35</v>
      </c>
      <c r="C24" s="152">
        <v>145413761</v>
      </c>
      <c r="D24" s="152">
        <v>145413761</v>
      </c>
      <c r="E24" s="152">
        <v>37722423</v>
      </c>
      <c r="F24" s="152">
        <v>17910250</v>
      </c>
      <c r="G24" s="152">
        <v>17924450</v>
      </c>
      <c r="H24" s="171">
        <v>-19797973</v>
      </c>
      <c r="I24" s="154">
        <v>47.516698489914077</v>
      </c>
      <c r="J24" s="78"/>
      <c r="K24" s="78"/>
      <c r="L24" s="386"/>
      <c r="M24" s="6"/>
      <c r="N24" s="6"/>
      <c r="O24" s="6"/>
      <c r="P24" s="6"/>
      <c r="Q24" s="6"/>
      <c r="R24" s="49"/>
      <c r="S24" s="49"/>
      <c r="T24" s="47"/>
      <c r="U24" s="47"/>
      <c r="V24" s="47"/>
      <c r="W24" s="47"/>
      <c r="X24" s="47"/>
    </row>
    <row r="25" spans="1:24" ht="17.45" customHeight="1">
      <c r="A25" s="172"/>
      <c r="B25" s="170"/>
      <c r="C25" s="152"/>
      <c r="D25" s="152"/>
      <c r="E25" s="152"/>
      <c r="F25" s="152"/>
      <c r="G25" s="152"/>
      <c r="H25" s="171"/>
      <c r="I25" s="154"/>
      <c r="J25" s="78"/>
      <c r="K25" s="78"/>
      <c r="L25" s="388"/>
      <c r="M25" s="6"/>
      <c r="N25" s="6"/>
      <c r="O25" s="6"/>
      <c r="P25" s="6"/>
      <c r="Q25" s="26"/>
      <c r="R25" s="49"/>
      <c r="S25" s="49"/>
      <c r="T25" s="47"/>
      <c r="U25" s="47"/>
      <c r="V25" s="47"/>
      <c r="W25" s="47"/>
      <c r="X25" s="47"/>
    </row>
    <row r="26" spans="1:24" ht="20.100000000000001" customHeight="1">
      <c r="A26" s="165" t="s">
        <v>290</v>
      </c>
      <c r="B26" s="168"/>
      <c r="C26" s="162">
        <v>130068447</v>
      </c>
      <c r="D26" s="162">
        <v>130068447</v>
      </c>
      <c r="E26" s="162">
        <v>33670679</v>
      </c>
      <c r="F26" s="162">
        <v>15155207</v>
      </c>
      <c r="G26" s="162">
        <v>15155207</v>
      </c>
      <c r="H26" s="163">
        <v>-18515472</v>
      </c>
      <c r="I26" s="164">
        <v>45.010102112879871</v>
      </c>
      <c r="J26" s="77"/>
      <c r="K26" s="74"/>
      <c r="L26" s="388"/>
      <c r="M26" s="6"/>
      <c r="N26" s="6"/>
      <c r="O26" s="6"/>
      <c r="P26" s="6"/>
      <c r="Q26" s="6"/>
      <c r="R26" s="46"/>
      <c r="S26" s="46"/>
      <c r="T26" s="47"/>
      <c r="U26" s="47"/>
      <c r="V26" s="47"/>
      <c r="W26" s="47"/>
      <c r="X26" s="47"/>
    </row>
    <row r="27" spans="1:24" ht="20.100000000000001" customHeight="1">
      <c r="A27" s="165" t="s">
        <v>291</v>
      </c>
      <c r="B27" s="161" t="s">
        <v>6</v>
      </c>
      <c r="C27" s="162">
        <v>170400</v>
      </c>
      <c r="D27" s="162">
        <v>170400</v>
      </c>
      <c r="E27" s="162">
        <v>42600</v>
      </c>
      <c r="F27" s="162">
        <v>14200</v>
      </c>
      <c r="G27" s="162">
        <v>28400</v>
      </c>
      <c r="H27" s="163">
        <v>-14200</v>
      </c>
      <c r="I27" s="164">
        <v>66.666666666666657</v>
      </c>
      <c r="J27" s="74"/>
      <c r="K27" s="74"/>
      <c r="L27" s="388"/>
      <c r="M27" s="6"/>
      <c r="N27" s="6"/>
      <c r="O27" s="6"/>
      <c r="P27" s="6"/>
      <c r="Q27" s="6"/>
      <c r="R27" s="46"/>
      <c r="S27" s="46"/>
      <c r="T27" s="47"/>
      <c r="U27" s="47"/>
      <c r="V27" s="47"/>
      <c r="W27" s="47"/>
      <c r="X27" s="47"/>
    </row>
    <row r="28" spans="1:24" ht="20.100000000000001" customHeight="1">
      <c r="A28" s="165" t="s">
        <v>292</v>
      </c>
      <c r="B28" s="161"/>
      <c r="C28" s="162">
        <v>15174914</v>
      </c>
      <c r="D28" s="162">
        <v>15174914</v>
      </c>
      <c r="E28" s="162">
        <v>4009144</v>
      </c>
      <c r="F28" s="162">
        <v>2740843</v>
      </c>
      <c r="G28" s="162">
        <v>2740843</v>
      </c>
      <c r="H28" s="163">
        <v>-1268301</v>
      </c>
      <c r="I28" s="164">
        <v>68.364793083012231</v>
      </c>
      <c r="J28" s="74"/>
      <c r="K28" s="74"/>
      <c r="L28" s="388"/>
      <c r="M28" s="6"/>
      <c r="N28" s="6"/>
      <c r="O28" s="6"/>
      <c r="P28" s="6"/>
      <c r="Q28" s="6"/>
      <c r="R28" s="46"/>
      <c r="S28" s="46"/>
      <c r="T28" s="47"/>
      <c r="U28" s="47"/>
      <c r="V28" s="47"/>
      <c r="W28" s="47"/>
      <c r="X28" s="47"/>
    </row>
    <row r="29" spans="1:24" ht="20.100000000000001" customHeight="1">
      <c r="A29" s="167" t="s">
        <v>6</v>
      </c>
      <c r="B29" s="168"/>
      <c r="C29" s="157" t="s">
        <v>6</v>
      </c>
      <c r="D29" s="157" t="s">
        <v>6</v>
      </c>
      <c r="E29" s="173" t="s">
        <v>6</v>
      </c>
      <c r="F29" s="162" t="s">
        <v>6</v>
      </c>
      <c r="G29" s="157" t="s">
        <v>6</v>
      </c>
      <c r="H29" s="174"/>
      <c r="I29" s="159"/>
      <c r="J29" s="76"/>
      <c r="K29" s="662"/>
      <c r="L29" s="388"/>
      <c r="M29" s="6"/>
      <c r="N29" s="6"/>
      <c r="O29" s="6"/>
      <c r="P29" s="6"/>
      <c r="Q29" s="6"/>
      <c r="R29" s="46"/>
      <c r="S29" s="46"/>
      <c r="T29" s="47"/>
      <c r="U29" s="47"/>
      <c r="V29" s="47"/>
      <c r="W29" s="47"/>
      <c r="X29" s="47"/>
    </row>
    <row r="30" spans="1:24" ht="23.25" customHeight="1">
      <c r="A30" s="172" t="s">
        <v>36</v>
      </c>
      <c r="B30" s="170" t="s">
        <v>37</v>
      </c>
      <c r="C30" s="152">
        <v>73592165</v>
      </c>
      <c r="D30" s="152">
        <v>73592165</v>
      </c>
      <c r="E30" s="152">
        <v>14706584</v>
      </c>
      <c r="F30" s="152">
        <v>57265</v>
      </c>
      <c r="G30" s="152">
        <v>57265</v>
      </c>
      <c r="H30" s="153">
        <v>-14649319</v>
      </c>
      <c r="I30" s="154">
        <v>0.38938342173818202</v>
      </c>
      <c r="J30" s="78"/>
      <c r="K30" s="78"/>
      <c r="L30" s="388"/>
      <c r="M30" s="6"/>
      <c r="N30" s="6"/>
      <c r="O30" s="6"/>
      <c r="P30" s="6"/>
      <c r="Q30" s="6"/>
      <c r="R30" s="50"/>
      <c r="S30" s="50"/>
      <c r="T30" s="47"/>
      <c r="U30" s="47"/>
      <c r="V30" s="47"/>
      <c r="W30" s="47"/>
      <c r="X30" s="47"/>
    </row>
    <row r="31" spans="1:24" ht="20.100000000000001" customHeight="1" thickBot="1">
      <c r="A31" s="84" t="s">
        <v>6</v>
      </c>
      <c r="B31" s="85"/>
      <c r="C31" s="85"/>
      <c r="D31" s="86"/>
      <c r="E31" s="86">
        <v>0</v>
      </c>
      <c r="F31" s="89" t="s">
        <v>6</v>
      </c>
      <c r="G31" s="86" t="s">
        <v>6</v>
      </c>
      <c r="H31" s="82"/>
      <c r="I31" s="83"/>
      <c r="J31" s="6"/>
      <c r="K31" s="6"/>
      <c r="L31" s="38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5.75">
      <c r="A32" s="70" t="s">
        <v>6</v>
      </c>
      <c r="B32" s="69"/>
      <c r="C32" s="69"/>
      <c r="D32" s="69"/>
      <c r="E32" s="69"/>
      <c r="F32" s="69"/>
      <c r="G32" s="69"/>
      <c r="H32" s="69"/>
      <c r="I32" s="69"/>
      <c r="J32" s="6"/>
      <c r="K32" s="6"/>
      <c r="L32" s="38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12" ht="15.75">
      <c r="A33" s="69" t="s">
        <v>6</v>
      </c>
      <c r="B33" s="69"/>
      <c r="C33" s="69"/>
      <c r="D33" s="69"/>
      <c r="E33" s="69" t="s">
        <v>6</v>
      </c>
      <c r="F33" s="69"/>
      <c r="G33" s="69"/>
      <c r="H33" s="69"/>
      <c r="I33" s="69"/>
      <c r="J33" s="6"/>
      <c r="K33" s="6"/>
      <c r="L33" s="385"/>
    </row>
    <row r="34" spans="1:12">
      <c r="J34" s="6"/>
      <c r="K34" s="6"/>
      <c r="L34" s="385"/>
    </row>
    <row r="35" spans="1:12">
      <c r="J35" s="6"/>
      <c r="K35" s="6"/>
      <c r="L35" s="385"/>
    </row>
    <row r="36" spans="1:12">
      <c r="J36" s="6"/>
      <c r="K36" s="6"/>
      <c r="L36" s="385"/>
    </row>
    <row r="37" spans="1:12">
      <c r="J37" s="6"/>
      <c r="K37" s="6"/>
      <c r="L37" s="385"/>
    </row>
    <row r="38" spans="1:12">
      <c r="J38" s="6"/>
      <c r="K38" s="6"/>
      <c r="L38" s="385"/>
    </row>
    <row r="39" spans="1:12">
      <c r="J39" s="6"/>
      <c r="K39" s="6"/>
      <c r="L39" s="385"/>
    </row>
    <row r="40" spans="1:12">
      <c r="J40" s="6"/>
      <c r="K40" s="6"/>
      <c r="L40" s="385"/>
    </row>
    <row r="41" spans="1:12">
      <c r="J41" s="6"/>
      <c r="K41" s="6"/>
      <c r="L41" s="385"/>
    </row>
    <row r="42" spans="1:12">
      <c r="J42" s="6"/>
      <c r="K42" s="6"/>
      <c r="L42" s="385"/>
    </row>
    <row r="43" spans="1:12">
      <c r="J43" s="6"/>
      <c r="K43" s="6"/>
      <c r="L43" s="385"/>
    </row>
    <row r="44" spans="1:12">
      <c r="J44" s="6"/>
      <c r="K44" s="6"/>
      <c r="L44" s="385"/>
    </row>
    <row r="45" spans="1:12">
      <c r="J45" s="6"/>
      <c r="K45" s="6"/>
      <c r="L45" s="385"/>
    </row>
    <row r="46" spans="1:12">
      <c r="J46" s="6"/>
      <c r="K46" s="6"/>
      <c r="L46" s="385"/>
    </row>
    <row r="47" spans="1:12">
      <c r="J47" s="6"/>
      <c r="K47" s="6"/>
      <c r="L47" s="385"/>
    </row>
    <row r="48" spans="1:12">
      <c r="J48" s="6"/>
      <c r="K48" s="6"/>
      <c r="L48" s="385"/>
    </row>
    <row r="49" spans="10:12">
      <c r="J49" s="6"/>
      <c r="K49" s="6"/>
      <c r="L49" s="385"/>
    </row>
    <row r="50" spans="10:12">
      <c r="J50" s="6"/>
      <c r="K50" s="6"/>
      <c r="L50" s="385"/>
    </row>
    <row r="51" spans="10:12">
      <c r="J51" s="6"/>
      <c r="K51" s="6"/>
      <c r="L51" s="385"/>
    </row>
    <row r="52" spans="10:12">
      <c r="J52" s="6"/>
      <c r="K52" s="6"/>
      <c r="L52" s="385"/>
    </row>
    <row r="53" spans="10:12">
      <c r="J53" s="6"/>
      <c r="K53" s="6"/>
      <c r="L53" s="385"/>
    </row>
    <row r="54" spans="10:12">
      <c r="J54" s="6"/>
      <c r="K54" s="6"/>
      <c r="L54" s="385"/>
    </row>
    <row r="55" spans="10:12">
      <c r="J55" s="6"/>
      <c r="K55" s="6"/>
      <c r="L55" s="385"/>
    </row>
    <row r="56" spans="10:12">
      <c r="J56" s="6"/>
      <c r="K56" s="6"/>
      <c r="L56" s="385"/>
    </row>
    <row r="66" spans="7:7">
      <c r="G66">
        <f>97395299-7271380-8354382</f>
        <v>81769537</v>
      </c>
    </row>
  </sheetData>
  <mergeCells count="9">
    <mergeCell ref="A1:I1"/>
    <mergeCell ref="A2:I2"/>
    <mergeCell ref="A3:I3"/>
    <mergeCell ref="A4:I4"/>
    <mergeCell ref="A6:A7"/>
    <mergeCell ref="B6:B7"/>
    <mergeCell ref="F6:G6"/>
    <mergeCell ref="H6:I6"/>
    <mergeCell ref="C6:E6"/>
  </mergeCells>
  <phoneticPr fontId="3" type="noConversion"/>
  <pageMargins left="7.874015748031496E-2" right="0" top="0.39370078740157483" bottom="0.39370078740157483" header="0.51181102362204722" footer="0.51181102362204722"/>
  <pageSetup scale="88" firstPageNumber="0" orientation="landscape" horizontalDpi="4294967294" vertic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6" tint="-0.249977111117893"/>
  </sheetPr>
  <dimension ref="A1:V54"/>
  <sheetViews>
    <sheetView showGridLines="0" showZeros="0" zoomScaleNormal="100" workbookViewId="0">
      <selection activeCell="K14" sqref="K14"/>
    </sheetView>
  </sheetViews>
  <sheetFormatPr baseColWidth="10" defaultColWidth="11.42578125" defaultRowHeight="12.75"/>
  <cols>
    <col min="1" max="1" width="41.7109375" style="28" customWidth="1"/>
    <col min="2" max="2" width="13.140625" style="28" customWidth="1"/>
    <col min="3" max="4" width="15" style="28" customWidth="1"/>
    <col min="5" max="5" width="14" style="28" customWidth="1"/>
    <col min="6" max="6" width="13.85546875" style="28" customWidth="1"/>
    <col min="7" max="7" width="6.140625" customWidth="1"/>
  </cols>
  <sheetData>
    <row r="1" spans="1:22" ht="19.899999999999999" customHeight="1">
      <c r="A1" s="603" t="s">
        <v>165</v>
      </c>
      <c r="B1" s="603"/>
      <c r="C1" s="603"/>
      <c r="D1" s="603"/>
      <c r="E1" s="603"/>
      <c r="F1" s="603"/>
    </row>
    <row r="2" spans="1:22" ht="19.899999999999999" customHeight="1">
      <c r="A2" s="603" t="s">
        <v>166</v>
      </c>
      <c r="B2" s="603"/>
      <c r="C2" s="603"/>
      <c r="D2" s="603"/>
      <c r="E2" s="603"/>
      <c r="F2" s="603"/>
    </row>
    <row r="3" spans="1:22" ht="18" customHeight="1">
      <c r="A3" s="605" t="s">
        <v>218</v>
      </c>
      <c r="B3" s="605"/>
      <c r="C3" s="605"/>
      <c r="D3" s="605"/>
      <c r="E3" s="605"/>
      <c r="F3" s="605"/>
    </row>
    <row r="4" spans="1:22" ht="18" customHeight="1">
      <c r="A4" s="605" t="s">
        <v>377</v>
      </c>
      <c r="B4" s="605"/>
      <c r="C4" s="605"/>
      <c r="D4" s="605"/>
      <c r="E4" s="605"/>
      <c r="F4" s="605"/>
    </row>
    <row r="5" spans="1:22" ht="7.9" customHeight="1" thickBot="1">
      <c r="A5" s="175"/>
      <c r="B5" s="175"/>
      <c r="C5" s="175"/>
      <c r="D5" s="175"/>
      <c r="E5" s="79"/>
      <c r="F5" s="175" t="s">
        <v>6</v>
      </c>
    </row>
    <row r="6" spans="1:22" ht="20.25" customHeight="1">
      <c r="A6" s="606" t="s">
        <v>0</v>
      </c>
      <c r="B6" s="608" t="s">
        <v>23</v>
      </c>
      <c r="C6" s="609"/>
      <c r="D6" s="609"/>
      <c r="E6" s="610"/>
      <c r="F6" s="611" t="s">
        <v>403</v>
      </c>
    </row>
    <row r="7" spans="1:22" ht="24" customHeight="1">
      <c r="A7" s="607"/>
      <c r="B7" s="409" t="s">
        <v>58</v>
      </c>
      <c r="C7" s="410" t="s">
        <v>10</v>
      </c>
      <c r="D7" s="410" t="s">
        <v>2</v>
      </c>
      <c r="E7" s="411" t="s">
        <v>381</v>
      </c>
      <c r="F7" s="612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8" customFormat="1" ht="15" customHeight="1">
      <c r="A8" s="176"/>
      <c r="B8" s="177"/>
      <c r="C8" s="178" t="s">
        <v>6</v>
      </c>
      <c r="D8" s="178"/>
      <c r="E8" s="178" t="s">
        <v>6</v>
      </c>
      <c r="F8" s="179" t="s">
        <v>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4.95" customHeight="1">
      <c r="A9" s="180" t="s">
        <v>293</v>
      </c>
      <c r="B9" s="181">
        <v>158641933</v>
      </c>
      <c r="C9" s="181">
        <v>158641933</v>
      </c>
      <c r="D9" s="181">
        <v>46494109</v>
      </c>
      <c r="E9" s="182">
        <v>20519328.949999999</v>
      </c>
      <c r="F9" s="183">
        <v>44.133180291722546</v>
      </c>
      <c r="G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2.6" customHeight="1">
      <c r="A10" s="180"/>
      <c r="B10" s="181"/>
      <c r="C10" s="181"/>
      <c r="D10" s="182"/>
      <c r="E10" s="182"/>
      <c r="F10" s="184"/>
      <c r="G10" s="22" t="s">
        <v>6</v>
      </c>
    </row>
    <row r="11" spans="1:22" ht="13.15" customHeight="1">
      <c r="A11" s="185" t="s">
        <v>294</v>
      </c>
      <c r="B11" s="181">
        <v>158641933</v>
      </c>
      <c r="C11" s="181">
        <v>158641933</v>
      </c>
      <c r="D11" s="181">
        <v>48677777</v>
      </c>
      <c r="E11" s="181">
        <v>24130106.949999999</v>
      </c>
      <c r="F11" s="183">
        <v>49.571094731791057</v>
      </c>
    </row>
    <row r="12" spans="1:22" ht="7.15" customHeight="1">
      <c r="A12" s="186"/>
      <c r="B12" s="181" t="s">
        <v>6</v>
      </c>
      <c r="C12" s="181" t="s">
        <v>6</v>
      </c>
      <c r="D12" s="187"/>
      <c r="E12" s="187" t="s">
        <v>6</v>
      </c>
      <c r="F12" s="188"/>
    </row>
    <row r="13" spans="1:22" ht="17.45" customHeight="1">
      <c r="A13" s="189" t="s">
        <v>231</v>
      </c>
      <c r="B13" s="190">
        <v>145122874</v>
      </c>
      <c r="C13" s="190">
        <v>145299874</v>
      </c>
      <c r="D13" s="190">
        <v>44410642</v>
      </c>
      <c r="E13" s="190">
        <v>24110309.149999999</v>
      </c>
      <c r="F13" s="191">
        <v>54.289485727317334</v>
      </c>
    </row>
    <row r="14" spans="1:22" ht="16.149999999999999" customHeight="1">
      <c r="A14" s="192" t="s">
        <v>233</v>
      </c>
      <c r="B14" s="181">
        <v>0</v>
      </c>
      <c r="C14" s="181" t="s">
        <v>29</v>
      </c>
      <c r="D14" s="190">
        <v>0</v>
      </c>
      <c r="E14" s="181" t="s">
        <v>6</v>
      </c>
      <c r="F14" s="191" t="s">
        <v>6</v>
      </c>
      <c r="G14" t="s">
        <v>6</v>
      </c>
    </row>
    <row r="15" spans="1:22" ht="17.45" customHeight="1">
      <c r="A15" s="192" t="s">
        <v>234</v>
      </c>
      <c r="B15" s="190">
        <v>13519059</v>
      </c>
      <c r="C15" s="190">
        <v>13342059</v>
      </c>
      <c r="D15" s="190">
        <v>4267135</v>
      </c>
      <c r="E15" s="190">
        <v>19797.800000000003</v>
      </c>
      <c r="F15" s="191">
        <v>0.46396001063945724</v>
      </c>
    </row>
    <row r="16" spans="1:22" ht="10.15" customHeight="1">
      <c r="A16" s="192"/>
      <c r="B16" s="193"/>
      <c r="C16" s="190"/>
      <c r="D16" s="190"/>
      <c r="E16" s="190"/>
      <c r="F16" s="191" t="s">
        <v>6</v>
      </c>
      <c r="J16" s="1" t="s">
        <v>6</v>
      </c>
    </row>
    <row r="17" spans="1:9" ht="17.45" customHeight="1">
      <c r="A17" s="185" t="s">
        <v>295</v>
      </c>
      <c r="B17" s="194"/>
      <c r="C17" s="195">
        <v>0</v>
      </c>
      <c r="D17" s="195">
        <v>0</v>
      </c>
      <c r="E17" s="196">
        <v>-3610778</v>
      </c>
      <c r="F17" s="191" t="s">
        <v>6</v>
      </c>
    </row>
    <row r="18" spans="1:9" ht="12" customHeight="1">
      <c r="A18" s="192" t="s">
        <v>6</v>
      </c>
      <c r="B18" s="193"/>
      <c r="C18" s="190"/>
      <c r="D18" s="190"/>
      <c r="E18" s="190"/>
      <c r="F18" s="191" t="s">
        <v>6</v>
      </c>
    </row>
    <row r="19" spans="1:9" ht="15" customHeight="1">
      <c r="A19" s="185" t="s">
        <v>296</v>
      </c>
      <c r="B19" s="181">
        <v>75692165</v>
      </c>
      <c r="C19" s="181">
        <v>75692165</v>
      </c>
      <c r="D19" s="181">
        <v>58015553</v>
      </c>
      <c r="E19" s="181">
        <v>5252050.9300000006</v>
      </c>
      <c r="F19" s="183">
        <v>9.0528326602350937</v>
      </c>
    </row>
    <row r="20" spans="1:9" ht="6" customHeight="1">
      <c r="A20" s="192"/>
      <c r="B20" s="193"/>
      <c r="C20" s="190" t="s">
        <v>6</v>
      </c>
      <c r="D20" s="190" t="s">
        <v>6</v>
      </c>
      <c r="E20" s="190"/>
      <c r="F20" s="191" t="s">
        <v>6</v>
      </c>
    </row>
    <row r="21" spans="1:9" ht="17.45" customHeight="1">
      <c r="A21" s="192" t="s">
        <v>316</v>
      </c>
      <c r="B21" s="190">
        <v>75692165</v>
      </c>
      <c r="C21" s="190">
        <v>75692165</v>
      </c>
      <c r="D21" s="190">
        <v>58015553</v>
      </c>
      <c r="E21" s="190">
        <v>5252050.9300000006</v>
      </c>
      <c r="F21" s="191">
        <v>9.0528326602350937</v>
      </c>
      <c r="G21" t="s">
        <v>6</v>
      </c>
    </row>
    <row r="22" spans="1:9" ht="14.45" customHeight="1">
      <c r="A22" s="192" t="s">
        <v>230</v>
      </c>
      <c r="B22" s="193"/>
      <c r="C22" s="190">
        <v>0</v>
      </c>
      <c r="D22" s="190">
        <v>0</v>
      </c>
      <c r="E22" s="190" t="s">
        <v>6</v>
      </c>
      <c r="F22" s="191" t="s">
        <v>6</v>
      </c>
    </row>
    <row r="23" spans="1:9" ht="11.45" customHeight="1">
      <c r="A23" s="192"/>
      <c r="B23" s="193"/>
      <c r="C23" s="190"/>
      <c r="D23" s="190"/>
      <c r="E23" s="190" t="s">
        <v>6</v>
      </c>
      <c r="F23" s="191" t="s">
        <v>6</v>
      </c>
    </row>
    <row r="24" spans="1:9" ht="12.6" customHeight="1">
      <c r="A24" s="185" t="s">
        <v>297</v>
      </c>
      <c r="B24" s="181">
        <v>75692165</v>
      </c>
      <c r="C24" s="181">
        <v>75692165</v>
      </c>
      <c r="D24" s="181">
        <v>15179416</v>
      </c>
      <c r="E24" s="181">
        <v>477265</v>
      </c>
      <c r="F24" s="183">
        <v>3.1441591692328608</v>
      </c>
    </row>
    <row r="25" spans="1:9" ht="9" customHeight="1">
      <c r="A25" s="192"/>
      <c r="B25" s="193"/>
      <c r="C25" s="190"/>
      <c r="D25" s="190"/>
      <c r="E25" s="190"/>
      <c r="F25" s="191" t="s">
        <v>6</v>
      </c>
    </row>
    <row r="26" spans="1:9" ht="15.6" customHeight="1">
      <c r="A26" s="192" t="s">
        <v>38</v>
      </c>
      <c r="B26" s="190">
        <v>2100000</v>
      </c>
      <c r="C26" s="190">
        <v>2100000</v>
      </c>
      <c r="D26" s="190">
        <v>420000</v>
      </c>
      <c r="E26" s="190">
        <v>420000</v>
      </c>
      <c r="F26" s="191">
        <v>100</v>
      </c>
    </row>
    <row r="27" spans="1:9" ht="16.149999999999999" customHeight="1">
      <c r="A27" s="192" t="s">
        <v>317</v>
      </c>
      <c r="B27" s="193"/>
      <c r="C27" s="190">
        <v>0</v>
      </c>
      <c r="D27" s="190">
        <v>0</v>
      </c>
      <c r="E27" s="190">
        <v>0</v>
      </c>
      <c r="F27" s="191" t="s">
        <v>6</v>
      </c>
      <c r="I27" t="s">
        <v>6</v>
      </c>
    </row>
    <row r="28" spans="1:9" ht="15" customHeight="1">
      <c r="A28" s="192" t="s">
        <v>39</v>
      </c>
      <c r="B28" s="190">
        <v>73592165</v>
      </c>
      <c r="C28" s="190">
        <v>73592165</v>
      </c>
      <c r="D28" s="190">
        <v>14759416</v>
      </c>
      <c r="E28" s="190">
        <v>57265</v>
      </c>
      <c r="F28" s="191">
        <v>0.38798960609281563</v>
      </c>
    </row>
    <row r="29" spans="1:9" ht="8.25" customHeight="1">
      <c r="A29" s="197"/>
      <c r="B29" s="198"/>
      <c r="C29" s="199" t="s">
        <v>6</v>
      </c>
      <c r="D29" s="199" t="s">
        <v>6</v>
      </c>
      <c r="E29" s="187" t="s">
        <v>6</v>
      </c>
      <c r="F29" s="188" t="s">
        <v>6</v>
      </c>
    </row>
    <row r="30" spans="1:9" ht="24.95" customHeight="1">
      <c r="A30" s="200" t="s">
        <v>318</v>
      </c>
      <c r="B30" s="201"/>
      <c r="C30" s="202" t="s">
        <v>6</v>
      </c>
      <c r="D30" s="202" t="s">
        <v>6</v>
      </c>
      <c r="E30" s="203">
        <v>-8385563.9299999997</v>
      </c>
      <c r="F30" s="204" t="s">
        <v>6</v>
      </c>
    </row>
    <row r="31" spans="1:9" ht="11.45" customHeight="1">
      <c r="A31" s="205" t="s">
        <v>6</v>
      </c>
      <c r="B31" s="205"/>
      <c r="C31" s="206"/>
      <c r="D31" s="206"/>
      <c r="E31" s="206"/>
      <c r="F31" s="206"/>
      <c r="G31" s="35"/>
      <c r="H31" s="29"/>
      <c r="I31" s="29"/>
    </row>
    <row r="32" spans="1:9" ht="13.5" customHeight="1">
      <c r="A32" s="40" t="s">
        <v>6</v>
      </c>
      <c r="B32" s="40"/>
      <c r="C32" s="40"/>
      <c r="D32" s="40"/>
      <c r="E32" s="40"/>
      <c r="F32" s="40"/>
      <c r="G32" s="28"/>
      <c r="H32" s="42"/>
      <c r="I32" s="29"/>
    </row>
    <row r="33" spans="1:9" ht="18.600000000000001" customHeight="1">
      <c r="A33" s="40"/>
      <c r="B33" s="40"/>
      <c r="C33" s="40"/>
      <c r="D33" s="40"/>
      <c r="E33" s="604" t="s">
        <v>6</v>
      </c>
      <c r="F33" s="604"/>
      <c r="G33" s="28"/>
      <c r="H33" s="43" t="s">
        <v>6</v>
      </c>
      <c r="I33" s="29"/>
    </row>
    <row r="34" spans="1:9" ht="14.25" customHeight="1">
      <c r="A34" s="29"/>
      <c r="B34" s="29"/>
      <c r="C34" s="36"/>
      <c r="D34" s="36"/>
      <c r="E34" s="36"/>
      <c r="F34" s="36"/>
      <c r="H34" s="6"/>
      <c r="I34" s="6"/>
    </row>
    <row r="35" spans="1:9" ht="11.25" customHeight="1">
      <c r="A35" s="36" t="s">
        <v>6</v>
      </c>
      <c r="B35" s="36"/>
      <c r="C35" s="29"/>
      <c r="D35" s="29"/>
    </row>
    <row r="36" spans="1:9" ht="11.25" customHeight="1">
      <c r="A36" s="36"/>
      <c r="B36" s="36"/>
      <c r="C36" s="29"/>
      <c r="D36" s="29"/>
      <c r="H36" t="s">
        <v>6</v>
      </c>
    </row>
    <row r="37" spans="1:9" ht="11.25" customHeight="1">
      <c r="A37" s="36"/>
      <c r="B37" s="36"/>
      <c r="C37" s="29"/>
      <c r="D37" s="29"/>
    </row>
    <row r="54" spans="5:5">
      <c r="E54" s="28" t="s">
        <v>6</v>
      </c>
    </row>
  </sheetData>
  <mergeCells count="8">
    <mergeCell ref="A1:F1"/>
    <mergeCell ref="A2:F2"/>
    <mergeCell ref="E33:F33"/>
    <mergeCell ref="A3:F3"/>
    <mergeCell ref="A4:F4"/>
    <mergeCell ref="A6:A7"/>
    <mergeCell ref="B6:E6"/>
    <mergeCell ref="F6:F7"/>
  </mergeCells>
  <phoneticPr fontId="3" type="noConversion"/>
  <pageMargins left="0.70866141732283472" right="0.59055118110236227" top="0.39370078740157483" bottom="0.39370078740157483" header="0.51181102362204722" footer="0.51181102362204722"/>
  <pageSetup scale="80" firstPageNumber="0" orientation="portrait" horizontalDpi="4294967294" vertic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6" tint="-0.249977111117893"/>
  </sheetPr>
  <dimension ref="A1:H91"/>
  <sheetViews>
    <sheetView showGridLines="0" showZeros="0" workbookViewId="0">
      <selection activeCell="F14" sqref="F14"/>
    </sheetView>
  </sheetViews>
  <sheetFormatPr baseColWidth="10" defaultColWidth="11.42578125" defaultRowHeight="12.75"/>
  <cols>
    <col min="1" max="1" width="33" style="28" customWidth="1"/>
    <col min="2" max="2" width="10.7109375" style="28" customWidth="1"/>
    <col min="3" max="3" width="12.85546875" style="28" customWidth="1"/>
    <col min="4" max="4" width="13" style="28" customWidth="1"/>
    <col min="5" max="5" width="13.140625" style="28" customWidth="1"/>
    <col min="6" max="6" width="14.28515625" style="28" customWidth="1"/>
  </cols>
  <sheetData>
    <row r="1" spans="1:7" ht="17.45" customHeight="1">
      <c r="A1" s="580" t="s">
        <v>165</v>
      </c>
      <c r="B1" s="580"/>
      <c r="C1" s="580"/>
      <c r="D1" s="580"/>
      <c r="E1" s="580"/>
      <c r="F1" s="580"/>
    </row>
    <row r="2" spans="1:7" ht="17.45" customHeight="1">
      <c r="A2" s="580" t="s">
        <v>166</v>
      </c>
      <c r="B2" s="580"/>
      <c r="C2" s="580"/>
      <c r="D2" s="580"/>
      <c r="E2" s="580"/>
      <c r="F2" s="580"/>
    </row>
    <row r="3" spans="1:7" ht="18" customHeight="1">
      <c r="A3" s="615" t="s">
        <v>219</v>
      </c>
      <c r="B3" s="615"/>
      <c r="C3" s="615"/>
      <c r="D3" s="615"/>
      <c r="E3" s="615"/>
      <c r="F3" s="615"/>
    </row>
    <row r="4" spans="1:7" ht="18" customHeight="1">
      <c r="A4" s="615" t="s">
        <v>378</v>
      </c>
      <c r="B4" s="615"/>
      <c r="C4" s="615"/>
      <c r="D4" s="615"/>
      <c r="E4" s="615"/>
      <c r="F4" s="615"/>
    </row>
    <row r="5" spans="1:7" ht="3" customHeight="1">
      <c r="A5" s="141"/>
      <c r="B5" s="141"/>
      <c r="C5" s="141"/>
      <c r="D5" s="141"/>
      <c r="E5" s="141"/>
      <c r="F5" s="141"/>
    </row>
    <row r="6" spans="1:7" ht="8.25" customHeight="1">
      <c r="A6" s="141"/>
      <c r="B6" s="141"/>
      <c r="C6" s="44"/>
      <c r="D6" s="44"/>
      <c r="E6" s="44"/>
      <c r="F6" s="79"/>
    </row>
    <row r="7" spans="1:7" ht="20.100000000000001" customHeight="1">
      <c r="A7" s="613" t="s">
        <v>0</v>
      </c>
      <c r="B7" s="616" t="s">
        <v>23</v>
      </c>
      <c r="C7" s="616"/>
      <c r="D7" s="616"/>
      <c r="E7" s="616"/>
      <c r="F7" s="617" t="s">
        <v>403</v>
      </c>
    </row>
    <row r="8" spans="1:7" ht="24" customHeight="1">
      <c r="A8" s="614"/>
      <c r="B8" s="412" t="s">
        <v>58</v>
      </c>
      <c r="C8" s="409" t="s">
        <v>10</v>
      </c>
      <c r="D8" s="409" t="s">
        <v>2</v>
      </c>
      <c r="E8" s="409" t="s">
        <v>381</v>
      </c>
      <c r="F8" s="618"/>
    </row>
    <row r="9" spans="1:7" ht="14.25" customHeight="1">
      <c r="A9" s="208"/>
      <c r="B9" s="209"/>
      <c r="C9" s="210"/>
      <c r="D9" s="211"/>
      <c r="E9" s="211"/>
      <c r="F9" s="212"/>
    </row>
    <row r="10" spans="1:7" ht="18" customHeight="1">
      <c r="A10" s="363" t="s">
        <v>17</v>
      </c>
      <c r="B10" s="213"/>
      <c r="C10" s="214"/>
      <c r="D10" s="214"/>
      <c r="E10" s="214"/>
      <c r="F10" s="215"/>
    </row>
    <row r="11" spans="1:7" ht="9" customHeight="1">
      <c r="A11" s="108"/>
      <c r="B11" s="216"/>
      <c r="C11" s="216"/>
      <c r="D11" s="216"/>
      <c r="E11" s="216"/>
      <c r="F11" s="114"/>
    </row>
    <row r="12" spans="1:7" ht="15" customHeight="1">
      <c r="A12" s="108" t="s">
        <v>232</v>
      </c>
      <c r="B12" s="217">
        <v>158641.93299999999</v>
      </c>
      <c r="C12" s="217">
        <v>161586.83299999998</v>
      </c>
      <c r="D12" s="217">
        <v>46494.109000000004</v>
      </c>
      <c r="E12" s="217">
        <v>20519.328949999999</v>
      </c>
      <c r="F12" s="111">
        <v>44.133180291722546</v>
      </c>
    </row>
    <row r="13" spans="1:7" ht="10.9" customHeight="1">
      <c r="A13" s="218"/>
      <c r="B13" s="219"/>
      <c r="C13" s="219"/>
      <c r="D13" s="219"/>
      <c r="E13" s="219"/>
      <c r="F13" s="220" t="s">
        <v>6</v>
      </c>
    </row>
    <row r="14" spans="1:7" ht="15" customHeight="1">
      <c r="A14" s="108" t="s">
        <v>40</v>
      </c>
      <c r="B14" s="219"/>
      <c r="C14" s="219"/>
      <c r="D14" s="219"/>
      <c r="E14" s="219"/>
      <c r="F14" s="220" t="s">
        <v>6</v>
      </c>
    </row>
    <row r="15" spans="1:7" ht="15" customHeight="1">
      <c r="A15" s="108" t="s">
        <v>41</v>
      </c>
      <c r="B15" s="217">
        <v>158641.93299999999</v>
      </c>
      <c r="C15" s="217">
        <v>158641.93299999999</v>
      </c>
      <c r="D15" s="217">
        <v>46494.109000000004</v>
      </c>
      <c r="E15" s="217">
        <v>20519.328949999999</v>
      </c>
      <c r="F15" s="111">
        <v>44.133180291722546</v>
      </c>
    </row>
    <row r="16" spans="1:7" ht="15" customHeight="1">
      <c r="A16" s="121" t="s">
        <v>42</v>
      </c>
      <c r="B16" s="221">
        <v>5476.4920000000002</v>
      </c>
      <c r="C16" s="221">
        <v>5476.4920000000002</v>
      </c>
      <c r="D16" s="221">
        <v>3777.6950000000002</v>
      </c>
      <c r="E16" s="221">
        <v>571.10370999999998</v>
      </c>
      <c r="F16" s="120">
        <v>15.117782404349741</v>
      </c>
      <c r="G16" t="s">
        <v>6</v>
      </c>
    </row>
    <row r="17" spans="1:8" ht="15" customHeight="1">
      <c r="A17" s="121" t="s">
        <v>176</v>
      </c>
      <c r="B17" s="221">
        <v>145413.761</v>
      </c>
      <c r="C17" s="221">
        <v>145413.761</v>
      </c>
      <c r="D17" s="221">
        <v>37722.423000000003</v>
      </c>
      <c r="E17" s="221">
        <v>17924.45</v>
      </c>
      <c r="F17" s="120">
        <v>47.51669848991407</v>
      </c>
      <c r="H17" t="s">
        <v>6</v>
      </c>
    </row>
    <row r="18" spans="1:8" ht="15" customHeight="1">
      <c r="A18" s="121" t="s">
        <v>43</v>
      </c>
      <c r="B18" s="221">
        <v>5251.68</v>
      </c>
      <c r="C18" s="221">
        <v>5251.68</v>
      </c>
      <c r="D18" s="221">
        <v>3211.6860000000001</v>
      </c>
      <c r="E18" s="221">
        <v>1869.4651399999998</v>
      </c>
      <c r="F18" s="120">
        <v>58.208216494389539</v>
      </c>
    </row>
    <row r="19" spans="1:8" ht="15" customHeight="1">
      <c r="A19" s="121" t="s">
        <v>44</v>
      </c>
      <c r="B19" s="221">
        <v>2500</v>
      </c>
      <c r="C19" s="221">
        <v>2500</v>
      </c>
      <c r="D19" s="221">
        <v>1782.3050000000001</v>
      </c>
      <c r="E19" s="221">
        <v>154.31010000000001</v>
      </c>
      <c r="F19" s="120">
        <v>8.657895253618209</v>
      </c>
    </row>
    <row r="20" spans="1:8" ht="15" customHeight="1">
      <c r="A20" s="108" t="s">
        <v>235</v>
      </c>
      <c r="B20" s="221"/>
      <c r="C20" s="217">
        <v>2944.9</v>
      </c>
      <c r="D20" s="217">
        <v>0</v>
      </c>
      <c r="E20" s="217" t="s">
        <v>6</v>
      </c>
      <c r="F20" s="111" t="s">
        <v>6</v>
      </c>
    </row>
    <row r="21" spans="1:8" ht="9" customHeight="1">
      <c r="A21" s="218"/>
      <c r="B21" s="219"/>
      <c r="C21" s="219"/>
      <c r="D21" s="219"/>
      <c r="E21" s="219"/>
      <c r="F21" s="220" t="s">
        <v>6</v>
      </c>
    </row>
    <row r="22" spans="1:8" ht="15" customHeight="1">
      <c r="A22" s="108" t="s">
        <v>236</v>
      </c>
      <c r="B22" s="217">
        <v>75692.164999999994</v>
      </c>
      <c r="C22" s="217">
        <v>75692.164999999994</v>
      </c>
      <c r="D22" s="217">
        <v>15179.415999999999</v>
      </c>
      <c r="E22" s="217">
        <v>477.26499999999999</v>
      </c>
      <c r="F22" s="111">
        <v>3.1441591692328608</v>
      </c>
    </row>
    <row r="23" spans="1:8" ht="9" customHeight="1">
      <c r="A23" s="218"/>
      <c r="B23" s="219"/>
      <c r="C23" s="219"/>
      <c r="D23" s="219"/>
      <c r="E23" s="219"/>
      <c r="F23" s="220" t="s">
        <v>6</v>
      </c>
    </row>
    <row r="24" spans="1:8" ht="15" customHeight="1">
      <c r="A24" s="121" t="s">
        <v>237</v>
      </c>
      <c r="B24" s="221">
        <v>2100</v>
      </c>
      <c r="C24" s="221">
        <v>2100</v>
      </c>
      <c r="D24" s="221">
        <v>420</v>
      </c>
      <c r="E24" s="221">
        <v>420</v>
      </c>
      <c r="F24" s="120">
        <v>100</v>
      </c>
    </row>
    <row r="25" spans="1:8" ht="15" customHeight="1">
      <c r="A25" s="121" t="s">
        <v>238</v>
      </c>
      <c r="B25" s="221">
        <v>0</v>
      </c>
      <c r="C25" s="221">
        <v>0</v>
      </c>
      <c r="D25" s="221">
        <v>0</v>
      </c>
      <c r="E25" s="221">
        <v>0</v>
      </c>
      <c r="F25" s="120" t="s">
        <v>6</v>
      </c>
    </row>
    <row r="26" spans="1:8" ht="15" customHeight="1">
      <c r="A26" s="121" t="s">
        <v>239</v>
      </c>
      <c r="B26" s="221">
        <v>73592.164999999994</v>
      </c>
      <c r="C26" s="217">
        <v>73592.164999999994</v>
      </c>
      <c r="D26" s="217">
        <v>14759.415999999999</v>
      </c>
      <c r="E26" s="217">
        <v>57.265000000000001</v>
      </c>
      <c r="F26" s="111">
        <v>0.38798960609281563</v>
      </c>
    </row>
    <row r="27" spans="1:8" ht="15" customHeight="1">
      <c r="A27" s="121" t="s">
        <v>240</v>
      </c>
      <c r="B27" s="221">
        <v>73592.164999999994</v>
      </c>
      <c r="C27" s="221">
        <v>73592.164999999994</v>
      </c>
      <c r="D27" s="221">
        <v>14759.415999999999</v>
      </c>
      <c r="E27" s="221">
        <v>57.265000000000001</v>
      </c>
      <c r="F27" s="120">
        <v>0.38798960609281563</v>
      </c>
    </row>
    <row r="28" spans="1:8" ht="15" customHeight="1">
      <c r="A28" s="121" t="s">
        <v>45</v>
      </c>
      <c r="B28" s="221"/>
      <c r="C28" s="221"/>
      <c r="D28" s="221"/>
      <c r="E28" s="221"/>
      <c r="F28" s="120" t="s">
        <v>6</v>
      </c>
    </row>
    <row r="29" spans="1:8" ht="9" customHeight="1">
      <c r="A29" s="121"/>
      <c r="B29" s="221"/>
      <c r="C29" s="221"/>
      <c r="D29" s="221"/>
      <c r="E29" s="221"/>
      <c r="F29" s="120" t="s">
        <v>6</v>
      </c>
    </row>
    <row r="30" spans="1:8" ht="18" customHeight="1">
      <c r="A30" s="108" t="s">
        <v>46</v>
      </c>
      <c r="B30" s="217">
        <v>234334.098</v>
      </c>
      <c r="C30" s="217">
        <v>237278.99799999996</v>
      </c>
      <c r="D30" s="217">
        <v>61673.525000000001</v>
      </c>
      <c r="E30" s="217">
        <v>20996.593949999999</v>
      </c>
      <c r="F30" s="111">
        <v>34.044744402075281</v>
      </c>
    </row>
    <row r="31" spans="1:8" ht="9" customHeight="1">
      <c r="A31" s="121"/>
      <c r="B31" s="117"/>
      <c r="C31" s="221"/>
      <c r="D31" s="221"/>
      <c r="E31" s="221"/>
      <c r="F31" s="120" t="s">
        <v>6</v>
      </c>
    </row>
    <row r="32" spans="1:8" ht="18" customHeight="1">
      <c r="A32" s="363" t="s">
        <v>18</v>
      </c>
      <c r="B32" s="222"/>
      <c r="C32" s="221"/>
      <c r="D32" s="221"/>
      <c r="E32" s="221"/>
      <c r="F32" s="120" t="s">
        <v>6</v>
      </c>
    </row>
    <row r="33" spans="1:7" ht="9" customHeight="1">
      <c r="A33" s="121"/>
      <c r="B33" s="117"/>
      <c r="C33" s="221"/>
      <c r="D33" s="221"/>
      <c r="E33" s="221"/>
      <c r="F33" s="120" t="s">
        <v>6</v>
      </c>
    </row>
    <row r="34" spans="1:7" ht="15" customHeight="1">
      <c r="A34" s="108" t="s">
        <v>241</v>
      </c>
      <c r="B34" s="217">
        <v>158641.93299999999</v>
      </c>
      <c r="C34" s="217">
        <v>158641.93300000002</v>
      </c>
      <c r="D34" s="217">
        <v>48677.777000000002</v>
      </c>
      <c r="E34" s="217">
        <v>24130.106949999998</v>
      </c>
      <c r="F34" s="111">
        <v>49.571094731791057</v>
      </c>
    </row>
    <row r="35" spans="1:7" ht="7.15" customHeight="1">
      <c r="A35" s="121"/>
      <c r="B35" s="221"/>
      <c r="C35" s="221"/>
      <c r="D35" s="221"/>
      <c r="E35" s="221"/>
      <c r="F35" s="120" t="s">
        <v>6</v>
      </c>
    </row>
    <row r="36" spans="1:7" ht="18" customHeight="1">
      <c r="A36" s="108" t="s">
        <v>242</v>
      </c>
      <c r="B36" s="223">
        <v>145122.87399999998</v>
      </c>
      <c r="C36" s="223">
        <v>145299.87400000001</v>
      </c>
      <c r="D36" s="223">
        <v>44410.642</v>
      </c>
      <c r="E36" s="223">
        <v>24110.309149999997</v>
      </c>
      <c r="F36" s="111">
        <v>54.289485727317334</v>
      </c>
      <c r="G36" s="27"/>
    </row>
    <row r="37" spans="1:7" ht="20.25" customHeight="1">
      <c r="A37" s="121" t="s">
        <v>243</v>
      </c>
      <c r="B37" s="224">
        <v>116348.656</v>
      </c>
      <c r="C37" s="224">
        <v>116793.656</v>
      </c>
      <c r="D37" s="224">
        <v>30334.786</v>
      </c>
      <c r="E37" s="224">
        <v>22366.85456</v>
      </c>
      <c r="F37" s="120">
        <v>73.733352066502135</v>
      </c>
      <c r="G37" s="27"/>
    </row>
    <row r="38" spans="1:7" ht="17.25" customHeight="1">
      <c r="A38" s="121" t="s">
        <v>244</v>
      </c>
      <c r="B38" s="224">
        <v>18526.745999999999</v>
      </c>
      <c r="C38" s="224">
        <v>17605.526000000002</v>
      </c>
      <c r="D38" s="224">
        <v>6292.9539999999997</v>
      </c>
      <c r="E38" s="224">
        <v>846.83729000000005</v>
      </c>
      <c r="F38" s="120">
        <v>13.456912127436496</v>
      </c>
      <c r="G38" s="27"/>
    </row>
    <row r="39" spans="1:7" ht="15.75" customHeight="1">
      <c r="A39" s="121" t="s">
        <v>245</v>
      </c>
      <c r="B39" s="224">
        <v>7743.9030000000002</v>
      </c>
      <c r="C39" s="224">
        <v>8247.9830000000002</v>
      </c>
      <c r="D39" s="224">
        <v>6460.9840000000004</v>
      </c>
      <c r="E39" s="224">
        <v>574.38456999999994</v>
      </c>
      <c r="F39" s="120">
        <v>8.8900478626785002</v>
      </c>
      <c r="G39" s="27"/>
    </row>
    <row r="40" spans="1:7" ht="15" customHeight="1">
      <c r="A40" s="121" t="s">
        <v>246</v>
      </c>
      <c r="B40" s="224" t="s">
        <v>6</v>
      </c>
      <c r="C40" s="224" t="s">
        <v>6</v>
      </c>
      <c r="D40" s="224" t="s">
        <v>6</v>
      </c>
      <c r="E40" s="224" t="s">
        <v>6</v>
      </c>
      <c r="F40" s="120" t="s">
        <v>6</v>
      </c>
      <c r="G40" s="27"/>
    </row>
    <row r="41" spans="1:7" ht="17.25" customHeight="1">
      <c r="A41" s="121" t="s">
        <v>319</v>
      </c>
      <c r="B41" s="224">
        <v>2503.569</v>
      </c>
      <c r="C41" s="224">
        <v>2652.7089999999998</v>
      </c>
      <c r="D41" s="224">
        <v>1321.9179999999999</v>
      </c>
      <c r="E41" s="224">
        <v>322.23273000000006</v>
      </c>
      <c r="F41" s="120">
        <v>24.37615116822678</v>
      </c>
      <c r="G41" s="27"/>
    </row>
    <row r="42" spans="1:7" ht="9" customHeight="1">
      <c r="A42" s="121" t="s">
        <v>6</v>
      </c>
      <c r="B42" s="225">
        <v>0</v>
      </c>
      <c r="C42" s="225">
        <v>0</v>
      </c>
      <c r="D42" s="225" t="s">
        <v>6</v>
      </c>
      <c r="E42" s="225" t="s">
        <v>6</v>
      </c>
      <c r="F42" s="120" t="s">
        <v>6</v>
      </c>
    </row>
    <row r="43" spans="1:7" ht="15" customHeight="1">
      <c r="A43" s="108" t="s">
        <v>247</v>
      </c>
      <c r="B43" s="320">
        <v>13519.058999999999</v>
      </c>
      <c r="C43" s="320">
        <v>13342.058999999999</v>
      </c>
      <c r="D43" s="320">
        <v>4267.1350000000002</v>
      </c>
      <c r="E43" s="320">
        <v>19.797800000000002</v>
      </c>
      <c r="F43" s="111">
        <v>0.46396001063945719</v>
      </c>
    </row>
    <row r="44" spans="1:7" ht="15" customHeight="1">
      <c r="A44" s="108" t="s">
        <v>248</v>
      </c>
      <c r="B44" s="117"/>
      <c r="C44" s="224">
        <v>0</v>
      </c>
      <c r="D44" s="224">
        <v>0</v>
      </c>
      <c r="E44" s="224">
        <v>0</v>
      </c>
      <c r="F44" s="120" t="s">
        <v>6</v>
      </c>
    </row>
    <row r="45" spans="1:7" ht="8.25" customHeight="1">
      <c r="A45" s="121"/>
      <c r="B45" s="117"/>
      <c r="C45" s="221"/>
      <c r="D45" s="221"/>
      <c r="E45" s="221"/>
      <c r="F45" s="120" t="s">
        <v>6</v>
      </c>
    </row>
    <row r="46" spans="1:7" ht="15" customHeight="1">
      <c r="A46" s="108" t="s">
        <v>249</v>
      </c>
      <c r="B46" s="217">
        <v>75692.164999999994</v>
      </c>
      <c r="C46" s="217">
        <v>58015.553</v>
      </c>
      <c r="D46" s="217">
        <v>58015.553</v>
      </c>
      <c r="E46" s="217">
        <v>5252.0509300000003</v>
      </c>
      <c r="F46" s="111">
        <v>9.0528326602350919</v>
      </c>
      <c r="G46" t="s">
        <v>6</v>
      </c>
    </row>
    <row r="47" spans="1:7" ht="7.15" customHeight="1">
      <c r="A47" s="121"/>
      <c r="B47" s="117"/>
      <c r="C47" s="117"/>
      <c r="D47" s="221"/>
      <c r="E47" s="221"/>
      <c r="F47" s="120" t="s">
        <v>6</v>
      </c>
    </row>
    <row r="48" spans="1:7" ht="15" customHeight="1">
      <c r="A48" s="121" t="s">
        <v>250</v>
      </c>
      <c r="B48" s="468">
        <v>75692.164999999994</v>
      </c>
      <c r="C48" s="468">
        <v>58015.553</v>
      </c>
      <c r="D48" s="468">
        <v>58015.553</v>
      </c>
      <c r="E48" s="468">
        <v>5252.0509300000003</v>
      </c>
      <c r="F48" s="120">
        <v>9.0528326602350919</v>
      </c>
    </row>
    <row r="49" spans="1:6" ht="14.25" customHeight="1">
      <c r="A49" s="121" t="s">
        <v>251</v>
      </c>
      <c r="B49" s="117"/>
      <c r="C49" s="117"/>
      <c r="D49" s="221">
        <v>0</v>
      </c>
      <c r="E49" s="221">
        <v>0</v>
      </c>
      <c r="F49" s="120" t="s">
        <v>6</v>
      </c>
    </row>
    <row r="50" spans="1:6" ht="15" customHeight="1">
      <c r="A50" s="121" t="s">
        <v>252</v>
      </c>
      <c r="B50" s="117"/>
      <c r="C50" s="117"/>
      <c r="D50" s="221" t="s">
        <v>6</v>
      </c>
      <c r="E50" s="221" t="s">
        <v>6</v>
      </c>
      <c r="F50" s="120" t="s">
        <v>6</v>
      </c>
    </row>
    <row r="51" spans="1:6" ht="15" customHeight="1">
      <c r="A51" s="121" t="s">
        <v>253</v>
      </c>
      <c r="B51" s="117"/>
      <c r="C51" s="117"/>
      <c r="D51" s="221">
        <v>0</v>
      </c>
      <c r="E51" s="221">
        <v>0</v>
      </c>
      <c r="F51" s="120" t="s">
        <v>6</v>
      </c>
    </row>
    <row r="52" spans="1:6" ht="8.25" customHeight="1">
      <c r="A52" s="121"/>
      <c r="B52" s="117"/>
      <c r="C52" s="117"/>
      <c r="D52" s="221"/>
      <c r="E52" s="221"/>
      <c r="F52" s="120" t="s">
        <v>6</v>
      </c>
    </row>
    <row r="53" spans="1:6" ht="18" customHeight="1">
      <c r="A53" s="108" t="s">
        <v>47</v>
      </c>
      <c r="B53" s="217">
        <v>234334.098</v>
      </c>
      <c r="C53" s="217">
        <v>216657.48600000003</v>
      </c>
      <c r="D53" s="217">
        <v>106693.33</v>
      </c>
      <c r="E53" s="217">
        <v>29382.157879999999</v>
      </c>
      <c r="F53" s="111">
        <v>27.538889150802582</v>
      </c>
    </row>
    <row r="54" spans="1:6" ht="9" customHeight="1">
      <c r="A54" s="121"/>
      <c r="B54" s="117"/>
      <c r="C54" s="221"/>
      <c r="D54" s="221"/>
      <c r="E54" s="221"/>
      <c r="F54" s="120" t="s">
        <v>6</v>
      </c>
    </row>
    <row r="55" spans="1:6" ht="18.600000000000001" customHeight="1">
      <c r="A55" s="321" t="s">
        <v>19</v>
      </c>
      <c r="B55" s="226"/>
      <c r="C55" s="227" t="s">
        <v>6</v>
      </c>
      <c r="D55" s="228" t="s">
        <v>6</v>
      </c>
      <c r="E55" s="229">
        <v>-8385.5639300000003</v>
      </c>
      <c r="F55" s="230" t="s">
        <v>6</v>
      </c>
    </row>
    <row r="56" spans="1:6" ht="15" customHeight="1">
      <c r="A56" s="231"/>
      <c r="B56" s="44"/>
      <c r="C56" s="232"/>
      <c r="D56" s="232"/>
      <c r="E56" s="232"/>
      <c r="F56" s="233"/>
    </row>
    <row r="57" spans="1:6" ht="22.5" customHeight="1">
      <c r="A57" s="80"/>
      <c r="B57" s="80"/>
      <c r="C57" s="44"/>
      <c r="D57" s="44" t="s">
        <v>6</v>
      </c>
      <c r="E57" s="44"/>
      <c r="F57" s="79"/>
    </row>
    <row r="58" spans="1:6" ht="15" customHeight="1">
      <c r="A58" s="40" t="s">
        <v>6</v>
      </c>
      <c r="B58" s="40"/>
      <c r="C58" s="40"/>
      <c r="D58" s="40"/>
      <c r="E58" s="40"/>
      <c r="F58" s="175"/>
    </row>
    <row r="59" spans="1:6" ht="15" customHeight="1">
      <c r="A59" s="40"/>
      <c r="B59" s="40"/>
      <c r="C59" s="40"/>
      <c r="D59" s="234" t="s">
        <v>6</v>
      </c>
      <c r="E59" s="234"/>
      <c r="F59" s="175"/>
    </row>
    <row r="60" spans="1:6" ht="15" customHeight="1">
      <c r="A60" s="141"/>
      <c r="B60" s="141"/>
      <c r="C60" s="235"/>
      <c r="D60" s="235"/>
      <c r="E60" s="235" t="s">
        <v>6</v>
      </c>
      <c r="F60" s="175"/>
    </row>
    <row r="61" spans="1:6" ht="15" customHeight="1">
      <c r="A61" s="141"/>
      <c r="B61" s="141"/>
      <c r="C61" s="235"/>
      <c r="D61" s="235"/>
      <c r="E61" s="235"/>
      <c r="F61" s="175"/>
    </row>
    <row r="62" spans="1:6" ht="15" customHeight="1">
      <c r="A62" s="141"/>
      <c r="B62" s="141"/>
      <c r="C62" s="235"/>
      <c r="D62" s="235"/>
      <c r="E62" s="235"/>
      <c r="F62" s="175"/>
    </row>
    <row r="63" spans="1:6" ht="15" customHeight="1">
      <c r="A63" s="44"/>
      <c r="B63" s="44"/>
      <c r="C63" s="11"/>
      <c r="D63" s="11"/>
      <c r="E63" s="40"/>
      <c r="F63" s="175"/>
    </row>
    <row r="64" spans="1:6" ht="15" customHeight="1">
      <c r="A64" s="44"/>
      <c r="B64" s="44"/>
      <c r="C64" s="11"/>
      <c r="D64" s="11"/>
      <c r="E64" s="40"/>
      <c r="F64" s="175"/>
    </row>
    <row r="65" spans="1:6" ht="15" customHeight="1">
      <c r="A65" s="44"/>
      <c r="B65" s="44"/>
      <c r="C65" s="40"/>
      <c r="D65" s="40"/>
      <c r="E65" s="40"/>
      <c r="F65" s="175"/>
    </row>
    <row r="66" spans="1:6">
      <c r="A66" s="11"/>
      <c r="B66" s="11"/>
      <c r="C66" s="40"/>
      <c r="D66" s="40"/>
      <c r="E66" s="40"/>
      <c r="F66" s="175"/>
    </row>
    <row r="67" spans="1:6">
      <c r="A67" s="11"/>
      <c r="B67" s="11"/>
      <c r="C67" s="40"/>
      <c r="D67" s="40"/>
      <c r="E67" s="40"/>
      <c r="F67" s="175"/>
    </row>
    <row r="68" spans="1:6">
      <c r="A68" s="11"/>
      <c r="B68" s="11"/>
      <c r="C68" s="40"/>
      <c r="D68" s="40"/>
      <c r="E68" s="40"/>
      <c r="F68" s="175"/>
    </row>
    <row r="69" spans="1:6" ht="15">
      <c r="A69" s="11"/>
      <c r="B69" s="11"/>
      <c r="C69" s="236"/>
      <c r="D69" s="236"/>
      <c r="E69" s="236"/>
      <c r="F69" s="175"/>
    </row>
    <row r="70" spans="1:6" ht="15">
      <c r="A70" s="11"/>
      <c r="B70" s="11"/>
      <c r="C70" s="236"/>
      <c r="D70" s="236"/>
      <c r="E70" s="236"/>
      <c r="F70" s="175"/>
    </row>
    <row r="71" spans="1:6">
      <c r="A71" s="11"/>
      <c r="B71" s="11"/>
      <c r="C71" s="40"/>
      <c r="D71" s="40"/>
      <c r="E71" s="40"/>
      <c r="F71" s="175"/>
    </row>
    <row r="72" spans="1:6">
      <c r="A72" s="40"/>
      <c r="B72" s="40"/>
      <c r="C72" s="40"/>
      <c r="D72" s="40"/>
      <c r="E72" s="40"/>
      <c r="F72" s="175"/>
    </row>
    <row r="73" spans="1:6">
      <c r="A73" s="40"/>
      <c r="B73" s="40"/>
      <c r="C73" s="40"/>
      <c r="D73" s="40"/>
      <c r="E73" s="40"/>
      <c r="F73" s="175"/>
    </row>
    <row r="74" spans="1:6">
      <c r="A74" s="40"/>
      <c r="B74" s="40"/>
      <c r="C74" s="40"/>
      <c r="D74" s="40"/>
      <c r="E74" s="40"/>
      <c r="F74" s="175"/>
    </row>
    <row r="75" spans="1:6">
      <c r="A75" s="40"/>
      <c r="B75" s="40"/>
      <c r="C75" s="40"/>
      <c r="D75" s="40"/>
      <c r="E75" s="40"/>
      <c r="F75" s="175"/>
    </row>
    <row r="76" spans="1:6">
      <c r="A76" s="40"/>
      <c r="B76" s="40"/>
      <c r="C76" s="40"/>
      <c r="D76" s="40"/>
      <c r="E76" s="40"/>
      <c r="F76" s="175"/>
    </row>
    <row r="77" spans="1:6">
      <c r="F77" s="38"/>
    </row>
    <row r="78" spans="1:6">
      <c r="F78" s="38"/>
    </row>
    <row r="79" spans="1:6">
      <c r="F79" s="38"/>
    </row>
    <row r="80" spans="1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</sheetData>
  <mergeCells count="7">
    <mergeCell ref="A1:F1"/>
    <mergeCell ref="A2:F2"/>
    <mergeCell ref="A7:A8"/>
    <mergeCell ref="A3:F3"/>
    <mergeCell ref="A4:F4"/>
    <mergeCell ref="B7:E7"/>
    <mergeCell ref="F7:F8"/>
  </mergeCells>
  <phoneticPr fontId="3" type="noConversion"/>
  <pageMargins left="1.1417322834645669" right="0.86614173228346458" top="0.6692913385826772" bottom="0.59055118110236227" header="0.51181102362204722" footer="0.51181102362204722"/>
  <pageSetup scale="85" firstPageNumber="0" orientation="portrait" horizontalDpi="4294967294" vertic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6" tint="-0.249977111117893"/>
  </sheetPr>
  <dimension ref="A1:Q188"/>
  <sheetViews>
    <sheetView showGridLines="0" showZeros="0" workbookViewId="0">
      <selection activeCell="E13" sqref="E13"/>
    </sheetView>
  </sheetViews>
  <sheetFormatPr baseColWidth="10" defaultColWidth="11.42578125" defaultRowHeight="12.75"/>
  <cols>
    <col min="1" max="1" width="33.7109375" style="28" customWidth="1"/>
    <col min="2" max="2" width="12.42578125" style="28" customWidth="1"/>
    <col min="3" max="3" width="13.5703125" style="28" customWidth="1"/>
    <col min="4" max="6" width="11.42578125" style="28" customWidth="1"/>
    <col min="7" max="7" width="10.7109375" style="28" customWidth="1"/>
    <col min="8" max="8" width="10.28515625" style="28" customWidth="1"/>
    <col min="9" max="9" width="0.140625" style="28" hidden="1" customWidth="1"/>
    <col min="10" max="10" width="9.5703125" style="28" customWidth="1"/>
    <col min="11" max="11" width="16.7109375" hidden="1" customWidth="1"/>
    <col min="12" max="12" width="13.5703125" customWidth="1"/>
    <col min="13" max="13" width="12.7109375" bestFit="1" customWidth="1"/>
  </cols>
  <sheetData>
    <row r="1" spans="1:13" ht="18" customHeight="1">
      <c r="A1" s="580" t="s">
        <v>281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13" ht="18" customHeight="1">
      <c r="A2" s="580" t="s">
        <v>166</v>
      </c>
      <c r="B2" s="580"/>
      <c r="C2" s="580"/>
      <c r="D2" s="580"/>
      <c r="E2" s="580"/>
      <c r="F2" s="580"/>
      <c r="G2" s="580"/>
      <c r="H2" s="580"/>
      <c r="I2" s="580"/>
      <c r="J2" s="580"/>
    </row>
    <row r="3" spans="1:13" ht="18" customHeight="1">
      <c r="A3" s="615" t="s">
        <v>224</v>
      </c>
      <c r="B3" s="615"/>
      <c r="C3" s="615"/>
      <c r="D3" s="615"/>
      <c r="E3" s="615"/>
      <c r="F3" s="615"/>
      <c r="G3" s="615"/>
      <c r="H3" s="615"/>
      <c r="I3" s="615"/>
      <c r="J3" s="615"/>
    </row>
    <row r="4" spans="1:13" ht="18" customHeight="1">
      <c r="A4" s="615" t="s">
        <v>377</v>
      </c>
      <c r="B4" s="615"/>
      <c r="C4" s="615"/>
      <c r="D4" s="615"/>
      <c r="E4" s="615"/>
      <c r="F4" s="615"/>
      <c r="G4" s="615"/>
      <c r="H4" s="615"/>
      <c r="I4" s="615"/>
      <c r="J4" s="615"/>
    </row>
    <row r="5" spans="1:13" ht="13.5" thickBot="1">
      <c r="A5" s="44"/>
      <c r="B5" s="44"/>
      <c r="C5" s="44"/>
      <c r="D5" s="44"/>
      <c r="E5" s="44"/>
      <c r="F5" s="44"/>
      <c r="G5" s="44"/>
      <c r="H5" s="44"/>
      <c r="I5" s="44"/>
      <c r="J5" s="44" t="s">
        <v>6</v>
      </c>
      <c r="K5" s="9" t="s">
        <v>6</v>
      </c>
    </row>
    <row r="6" spans="1:13" ht="20.100000000000001" customHeight="1">
      <c r="A6" s="619" t="s">
        <v>0</v>
      </c>
      <c r="B6" s="621" t="s">
        <v>58</v>
      </c>
      <c r="C6" s="623" t="s">
        <v>48</v>
      </c>
      <c r="D6" s="624"/>
      <c r="E6" s="624"/>
      <c r="F6" s="624"/>
      <c r="G6" s="625"/>
      <c r="H6" s="439" t="s">
        <v>14</v>
      </c>
      <c r="I6" s="440"/>
      <c r="J6" s="611" t="s">
        <v>403</v>
      </c>
      <c r="K6" s="6" t="s">
        <v>6</v>
      </c>
    </row>
    <row r="7" spans="1:13" ht="21.75" customHeight="1">
      <c r="A7" s="620"/>
      <c r="B7" s="622"/>
      <c r="C7" s="441" t="s">
        <v>10</v>
      </c>
      <c r="D7" s="441" t="s">
        <v>2</v>
      </c>
      <c r="E7" s="442" t="s">
        <v>381</v>
      </c>
      <c r="F7" s="443" t="s">
        <v>325</v>
      </c>
      <c r="G7" s="442" t="s">
        <v>155</v>
      </c>
      <c r="H7" s="435" t="s">
        <v>15</v>
      </c>
      <c r="I7" s="435" t="s">
        <v>16</v>
      </c>
      <c r="J7" s="612"/>
      <c r="K7" t="s">
        <v>3</v>
      </c>
      <c r="L7" t="s">
        <v>6</v>
      </c>
    </row>
    <row r="8" spans="1:13" s="397" customFormat="1" ht="7.9" customHeight="1">
      <c r="A8" s="430"/>
      <c r="B8" s="431"/>
      <c r="C8" s="432"/>
      <c r="D8" s="432"/>
      <c r="E8" s="432"/>
      <c r="F8" s="432"/>
      <c r="G8" s="432"/>
      <c r="H8" s="432"/>
      <c r="I8" s="432"/>
      <c r="J8" s="433"/>
    </row>
    <row r="9" spans="1:13" ht="24.75" customHeight="1">
      <c r="A9" s="434" t="s">
        <v>50</v>
      </c>
      <c r="B9" s="444">
        <v>234334098</v>
      </c>
      <c r="C9" s="444">
        <v>234334098</v>
      </c>
      <c r="D9" s="444">
        <v>106693330</v>
      </c>
      <c r="E9" s="444">
        <v>29382157.879999999</v>
      </c>
      <c r="F9" s="444">
        <v>23380100.540000003</v>
      </c>
      <c r="G9" s="444">
        <v>21409122.969999999</v>
      </c>
      <c r="H9" s="444">
        <v>77311172.120000005</v>
      </c>
      <c r="I9" s="444">
        <v>204951940.12</v>
      </c>
      <c r="J9" s="466">
        <v>27.538889150802586</v>
      </c>
      <c r="K9">
        <f>84817700.79</f>
        <v>84817700.790000007</v>
      </c>
    </row>
    <row r="10" spans="1:13" ht="11.1" customHeight="1">
      <c r="A10" s="238"/>
      <c r="B10" s="239"/>
      <c r="C10" s="240"/>
      <c r="D10" s="240"/>
      <c r="E10" s="240" t="s">
        <v>6</v>
      </c>
      <c r="F10" s="240"/>
      <c r="G10" s="240" t="s">
        <v>6</v>
      </c>
      <c r="H10" s="240" t="s">
        <v>6</v>
      </c>
      <c r="I10" s="240" t="s">
        <v>6</v>
      </c>
      <c r="J10" s="241" t="s">
        <v>6</v>
      </c>
      <c r="K10" t="s">
        <v>6</v>
      </c>
    </row>
    <row r="11" spans="1:13">
      <c r="A11" s="464" t="s">
        <v>257</v>
      </c>
      <c r="B11" s="447">
        <v>158641933</v>
      </c>
      <c r="C11" s="447">
        <v>158641933</v>
      </c>
      <c r="D11" s="447">
        <v>48677777</v>
      </c>
      <c r="E11" s="447">
        <v>24130106.949999999</v>
      </c>
      <c r="F11" s="447">
        <v>23210405.920000002</v>
      </c>
      <c r="G11" s="447">
        <v>21277847.449999999</v>
      </c>
      <c r="H11" s="447">
        <v>24547670.050000001</v>
      </c>
      <c r="I11" s="447">
        <v>134511826.05000001</v>
      </c>
      <c r="J11" s="448">
        <v>49.571094731791057</v>
      </c>
      <c r="K11">
        <f>71948551.65-1</f>
        <v>71948550.650000006</v>
      </c>
      <c r="M11" t="s">
        <v>6</v>
      </c>
    </row>
    <row r="12" spans="1:13" ht="10.35" customHeight="1">
      <c r="A12" s="97"/>
      <c r="B12" s="465"/>
      <c r="C12" s="447"/>
      <c r="D12" s="447"/>
      <c r="E12" s="447" t="s">
        <v>6</v>
      </c>
      <c r="F12" s="447"/>
      <c r="G12" s="447"/>
      <c r="H12" s="447"/>
      <c r="I12" s="447" t="s">
        <v>6</v>
      </c>
      <c r="J12" s="448"/>
      <c r="K12" t="s">
        <v>6</v>
      </c>
    </row>
    <row r="13" spans="1:13" ht="18" customHeight="1">
      <c r="A13" s="464" t="s">
        <v>259</v>
      </c>
      <c r="B13" s="447">
        <v>145122874</v>
      </c>
      <c r="C13" s="447">
        <v>145299874</v>
      </c>
      <c r="D13" s="447">
        <v>44410642</v>
      </c>
      <c r="E13" s="447">
        <v>24110309.149999999</v>
      </c>
      <c r="F13" s="447">
        <v>23190608.120000001</v>
      </c>
      <c r="G13" s="447">
        <v>21262123.09</v>
      </c>
      <c r="H13" s="447">
        <v>20300332.850000001</v>
      </c>
      <c r="I13" s="447">
        <v>121012564.84999999</v>
      </c>
      <c r="J13" s="448">
        <v>54.289485727317334</v>
      </c>
      <c r="K13">
        <v>71049250.590000004</v>
      </c>
      <c r="L13" s="12" t="s">
        <v>6</v>
      </c>
    </row>
    <row r="14" spans="1:13" ht="11.1" customHeight="1">
      <c r="A14" s="97"/>
      <c r="B14" s="239"/>
      <c r="C14" s="242"/>
      <c r="D14" s="242"/>
      <c r="E14" s="242" t="s">
        <v>6</v>
      </c>
      <c r="F14" s="242"/>
      <c r="G14" s="242"/>
      <c r="H14" s="242"/>
      <c r="I14" s="242"/>
      <c r="J14" s="243"/>
      <c r="K14" t="s">
        <v>6</v>
      </c>
    </row>
    <row r="15" spans="1:13" ht="18" customHeight="1">
      <c r="A15" s="459" t="s">
        <v>51</v>
      </c>
      <c r="B15" s="453">
        <v>116348656</v>
      </c>
      <c r="C15" s="453">
        <v>116793656</v>
      </c>
      <c r="D15" s="453">
        <v>30334786</v>
      </c>
      <c r="E15" s="453">
        <v>22366854.559999999</v>
      </c>
      <c r="F15" s="453">
        <v>22315249.809999999</v>
      </c>
      <c r="G15" s="453">
        <v>20511685.620000001</v>
      </c>
      <c r="H15" s="453">
        <v>7967931.4400000013</v>
      </c>
      <c r="I15" s="453">
        <v>94426801.439999998</v>
      </c>
      <c r="J15" s="454">
        <v>73.733352066502135</v>
      </c>
      <c r="K15">
        <v>67328817.609999999</v>
      </c>
    </row>
    <row r="16" spans="1:13" ht="18" customHeight="1">
      <c r="A16" s="459" t="s">
        <v>177</v>
      </c>
      <c r="B16" s="453">
        <v>18526746</v>
      </c>
      <c r="C16" s="453">
        <v>17605526</v>
      </c>
      <c r="D16" s="453">
        <v>6292954</v>
      </c>
      <c r="E16" s="453">
        <v>846837.29</v>
      </c>
      <c r="F16" s="453">
        <v>668486.96000000008</v>
      </c>
      <c r="G16" s="453">
        <v>624375.97</v>
      </c>
      <c r="H16" s="453">
        <v>5446116.71</v>
      </c>
      <c r="I16" s="453">
        <v>16758688.710000001</v>
      </c>
      <c r="J16" s="454">
        <v>13.456912127436496</v>
      </c>
      <c r="K16">
        <v>2361674.9099999997</v>
      </c>
    </row>
    <row r="17" spans="1:15" ht="18" customHeight="1">
      <c r="A17" s="459" t="s">
        <v>52</v>
      </c>
      <c r="B17" s="453">
        <v>7743903</v>
      </c>
      <c r="C17" s="453">
        <v>8247983</v>
      </c>
      <c r="D17" s="453">
        <v>6460984</v>
      </c>
      <c r="E17" s="453">
        <v>574384.56999999995</v>
      </c>
      <c r="F17" s="453">
        <v>132018.16</v>
      </c>
      <c r="G17" s="453">
        <v>92827.98</v>
      </c>
      <c r="H17" s="453">
        <v>7169518.4299999997</v>
      </c>
      <c r="I17" s="453">
        <v>7673598.4299999997</v>
      </c>
      <c r="J17" s="454">
        <v>8.890047862678502</v>
      </c>
      <c r="K17">
        <v>1178096.594</v>
      </c>
    </row>
    <row r="18" spans="1:15" ht="18.75" customHeight="1">
      <c r="A18" s="459" t="s">
        <v>311</v>
      </c>
      <c r="B18" s="453">
        <v>2503569</v>
      </c>
      <c r="C18" s="453">
        <v>2652709</v>
      </c>
      <c r="D18" s="453">
        <v>1321918</v>
      </c>
      <c r="E18" s="453">
        <v>322232.73000000004</v>
      </c>
      <c r="F18" s="453">
        <v>74853.19</v>
      </c>
      <c r="G18" s="453">
        <v>33233.519999999997</v>
      </c>
      <c r="H18" s="453">
        <v>542379.1</v>
      </c>
      <c r="I18" s="453">
        <v>2330476.27</v>
      </c>
      <c r="J18" s="454">
        <v>24.376151168226777</v>
      </c>
      <c r="K18">
        <v>105848.37</v>
      </c>
      <c r="M18" s="64"/>
    </row>
    <row r="19" spans="1:15" ht="9.75" customHeight="1">
      <c r="A19" s="97"/>
      <c r="B19" s="445"/>
      <c r="C19" s="445"/>
      <c r="D19" s="445"/>
      <c r="E19" s="445" t="s">
        <v>6</v>
      </c>
      <c r="F19" s="445"/>
      <c r="G19" s="445"/>
      <c r="H19" s="445"/>
      <c r="I19" s="445"/>
      <c r="J19" s="446" t="s">
        <v>6</v>
      </c>
      <c r="K19" t="s">
        <v>6</v>
      </c>
      <c r="O19" t="s">
        <v>6</v>
      </c>
    </row>
    <row r="20" spans="1:15" ht="18" customHeight="1">
      <c r="A20" s="464" t="s">
        <v>260</v>
      </c>
      <c r="B20" s="447">
        <v>13519059</v>
      </c>
      <c r="C20" s="447">
        <v>13342059</v>
      </c>
      <c r="D20" s="447">
        <v>4267135</v>
      </c>
      <c r="E20" s="447">
        <v>19797.800000000003</v>
      </c>
      <c r="F20" s="447">
        <v>19797.800000000003</v>
      </c>
      <c r="G20" s="447">
        <v>15724.36</v>
      </c>
      <c r="H20" s="447">
        <v>4247337.2</v>
      </c>
      <c r="I20" s="447">
        <v>13322261.199999999</v>
      </c>
      <c r="J20" s="448">
        <v>0.46396001063945724</v>
      </c>
      <c r="K20">
        <v>899301.06000000017</v>
      </c>
    </row>
    <row r="21" spans="1:15" ht="12.75" customHeight="1">
      <c r="A21" s="97" t="s">
        <v>147</v>
      </c>
      <c r="B21" s="445"/>
      <c r="C21" s="445"/>
      <c r="D21" s="445"/>
      <c r="E21" s="445" t="s">
        <v>6</v>
      </c>
      <c r="F21" s="445"/>
      <c r="G21" s="445"/>
      <c r="H21" s="445"/>
      <c r="I21" s="445"/>
      <c r="J21" s="446" t="s">
        <v>6</v>
      </c>
      <c r="K21" t="s">
        <v>6</v>
      </c>
    </row>
    <row r="22" spans="1:15" ht="18" customHeight="1">
      <c r="A22" s="459" t="s">
        <v>380</v>
      </c>
      <c r="B22" s="453">
        <v>13233778</v>
      </c>
      <c r="C22" s="453">
        <v>13003778</v>
      </c>
      <c r="D22" s="453">
        <v>4008485</v>
      </c>
      <c r="E22" s="453">
        <v>14824.36</v>
      </c>
      <c r="F22" s="453">
        <v>14824.36</v>
      </c>
      <c r="G22" s="453">
        <v>14824.36</v>
      </c>
      <c r="H22" s="453">
        <v>3993660.64</v>
      </c>
      <c r="I22" s="453">
        <v>12988953.640000001</v>
      </c>
      <c r="J22" s="454">
        <v>0.36982450975867442</v>
      </c>
      <c r="K22">
        <v>59671.520000000004</v>
      </c>
    </row>
    <row r="23" spans="1:15" ht="12.75" hidden="1" customHeight="1">
      <c r="A23" s="97" t="s">
        <v>53</v>
      </c>
      <c r="B23" s="445"/>
      <c r="C23" s="445" t="s">
        <v>6</v>
      </c>
      <c r="D23" s="445" t="s">
        <v>6</v>
      </c>
      <c r="E23" s="445" t="e">
        <v>#REF!</v>
      </c>
      <c r="F23" s="453">
        <v>11513</v>
      </c>
      <c r="G23" s="445"/>
      <c r="H23" s="445"/>
      <c r="I23" s="453" t="e">
        <v>#VALUE!</v>
      </c>
      <c r="J23" s="446" t="s">
        <v>6</v>
      </c>
      <c r="K23">
        <v>1231</v>
      </c>
    </row>
    <row r="24" spans="1:15" ht="12.75" hidden="1" customHeight="1">
      <c r="A24" s="97" t="s">
        <v>178</v>
      </c>
      <c r="B24" s="445"/>
      <c r="C24" s="445"/>
      <c r="D24" s="445"/>
      <c r="E24" s="445" t="e">
        <v>#REF!</v>
      </c>
      <c r="F24" s="453">
        <v>169.37</v>
      </c>
      <c r="G24" s="445"/>
      <c r="H24" s="445"/>
      <c r="I24" s="453" t="e">
        <v>#REF!</v>
      </c>
      <c r="J24" s="446" t="s">
        <v>6</v>
      </c>
      <c r="K24">
        <v>1231</v>
      </c>
    </row>
    <row r="25" spans="1:15" ht="12.75" hidden="1" customHeight="1">
      <c r="A25" s="97" t="s">
        <v>179</v>
      </c>
      <c r="B25" s="445"/>
      <c r="C25" s="445"/>
      <c r="D25" s="445"/>
      <c r="E25" s="445" t="e">
        <v>#REF!</v>
      </c>
      <c r="F25" s="453">
        <v>11332.86</v>
      </c>
      <c r="G25" s="445"/>
      <c r="H25" s="445"/>
      <c r="I25" s="453" t="e">
        <v>#REF!</v>
      </c>
      <c r="J25" s="446" t="s">
        <v>6</v>
      </c>
      <c r="K25">
        <v>1231</v>
      </c>
    </row>
    <row r="26" spans="1:15" ht="12.75" hidden="1" customHeight="1">
      <c r="A26" s="97" t="s">
        <v>54</v>
      </c>
      <c r="B26" s="445"/>
      <c r="C26" s="445"/>
      <c r="D26" s="445"/>
      <c r="E26" s="445" t="e">
        <v>#REF!</v>
      </c>
      <c r="F26" s="445"/>
      <c r="G26" s="445"/>
      <c r="H26" s="445"/>
      <c r="I26" s="453" t="e">
        <v>#REF!</v>
      </c>
      <c r="J26" s="446" t="s">
        <v>6</v>
      </c>
      <c r="K26">
        <v>1231</v>
      </c>
    </row>
    <row r="27" spans="1:15" ht="12.75" customHeight="1">
      <c r="A27" s="97"/>
      <c r="B27" s="445"/>
      <c r="C27" s="445"/>
      <c r="D27" s="445"/>
      <c r="E27" s="445"/>
      <c r="F27" s="445"/>
      <c r="G27" s="445"/>
      <c r="H27" s="445"/>
      <c r="I27" s="453">
        <v>0</v>
      </c>
      <c r="J27" s="446"/>
    </row>
    <row r="28" spans="1:15" ht="18" customHeight="1">
      <c r="A28" s="459" t="s">
        <v>255</v>
      </c>
      <c r="B28" s="453">
        <v>13233778</v>
      </c>
      <c r="C28" s="453">
        <v>13003778</v>
      </c>
      <c r="D28" s="453">
        <v>4008485</v>
      </c>
      <c r="E28" s="453">
        <v>14824.36</v>
      </c>
      <c r="F28" s="453">
        <v>14824.36</v>
      </c>
      <c r="G28" s="453">
        <v>14824.36</v>
      </c>
      <c r="H28" s="453">
        <v>3993660.64</v>
      </c>
      <c r="I28" s="453">
        <v>12988953.640000001</v>
      </c>
      <c r="J28" s="454">
        <v>0.36982450975867442</v>
      </c>
      <c r="K28">
        <v>59671.520000000004</v>
      </c>
      <c r="M28" s="1"/>
      <c r="N28" s="1"/>
    </row>
    <row r="29" spans="1:15" ht="18" customHeight="1">
      <c r="A29" s="459" t="s">
        <v>256</v>
      </c>
      <c r="B29" s="453"/>
      <c r="C29" s="453" t="s">
        <v>6</v>
      </c>
      <c r="D29" s="453" t="s">
        <v>6</v>
      </c>
      <c r="E29" s="453" t="s">
        <v>6</v>
      </c>
      <c r="F29" s="453"/>
      <c r="G29" s="453"/>
      <c r="H29" s="453"/>
      <c r="I29" s="453" t="s">
        <v>6</v>
      </c>
      <c r="J29" s="454" t="s">
        <v>6</v>
      </c>
      <c r="K29" t="s">
        <v>6</v>
      </c>
    </row>
    <row r="30" spans="1:15" ht="18" customHeight="1">
      <c r="A30" s="459" t="s">
        <v>321</v>
      </c>
      <c r="B30" s="453"/>
      <c r="C30" s="453" t="s">
        <v>6</v>
      </c>
      <c r="D30" s="453" t="s">
        <v>6</v>
      </c>
      <c r="E30" s="453" t="s">
        <v>6</v>
      </c>
      <c r="F30" s="453"/>
      <c r="G30" s="453"/>
      <c r="H30" s="453"/>
      <c r="I30" s="453" t="s">
        <v>6</v>
      </c>
      <c r="J30" s="454" t="s">
        <v>6</v>
      </c>
      <c r="K30">
        <v>0</v>
      </c>
      <c r="M30" s="1"/>
    </row>
    <row r="31" spans="1:15" ht="18" customHeight="1">
      <c r="A31" s="459" t="s">
        <v>254</v>
      </c>
      <c r="B31" s="453">
        <v>126015</v>
      </c>
      <c r="C31" s="453">
        <v>134015</v>
      </c>
      <c r="D31" s="453">
        <v>134015</v>
      </c>
      <c r="E31" s="453">
        <v>4973.4400000000005</v>
      </c>
      <c r="F31" s="453">
        <v>4973.4400000000005</v>
      </c>
      <c r="G31" s="453">
        <v>900</v>
      </c>
      <c r="H31" s="453">
        <v>129041.56</v>
      </c>
      <c r="I31" s="453">
        <v>129041.56</v>
      </c>
      <c r="J31" s="454">
        <v>3.7111069656381752</v>
      </c>
      <c r="K31">
        <v>5963.5599999999995</v>
      </c>
    </row>
    <row r="32" spans="1:15" ht="12.6" customHeight="1">
      <c r="A32" s="97"/>
      <c r="B32" s="445"/>
      <c r="C32" s="445"/>
      <c r="D32" s="445"/>
      <c r="E32" s="445"/>
      <c r="F32" s="445"/>
      <c r="G32" s="445"/>
      <c r="H32" s="445"/>
      <c r="I32" s="445"/>
      <c r="J32" s="446"/>
    </row>
    <row r="33" spans="1:17" ht="7.9" customHeight="1">
      <c r="A33" s="97" t="s">
        <v>6</v>
      </c>
      <c r="B33" s="445"/>
      <c r="C33" s="455"/>
      <c r="D33" s="455"/>
      <c r="E33" s="445" t="s">
        <v>6</v>
      </c>
      <c r="F33" s="445"/>
      <c r="G33" s="455"/>
      <c r="H33" s="455" t="s">
        <v>6</v>
      </c>
      <c r="I33" s="455" t="s">
        <v>6</v>
      </c>
      <c r="J33" s="456" t="s">
        <v>6</v>
      </c>
      <c r="K33">
        <v>0</v>
      </c>
    </row>
    <row r="34" spans="1:17">
      <c r="A34" s="464" t="s">
        <v>258</v>
      </c>
      <c r="B34" s="447">
        <v>75692165</v>
      </c>
      <c r="C34" s="447">
        <v>75692165</v>
      </c>
      <c r="D34" s="447">
        <v>58015553</v>
      </c>
      <c r="E34" s="447">
        <v>5252050.9300000006</v>
      </c>
      <c r="F34" s="447">
        <v>169694.62</v>
      </c>
      <c r="G34" s="451">
        <v>131275.52000000002</v>
      </c>
      <c r="H34" s="449">
        <v>52763502.07</v>
      </c>
      <c r="I34" s="449">
        <v>70440114.069999993</v>
      </c>
      <c r="J34" s="450">
        <v>9.0528326602350937</v>
      </c>
      <c r="K34">
        <v>12869150.130000001</v>
      </c>
    </row>
    <row r="35" spans="1:17" ht="4.5" customHeight="1">
      <c r="A35" s="97"/>
      <c r="B35" s="447"/>
      <c r="C35" s="447" t="s">
        <v>6</v>
      </c>
      <c r="D35" s="452" t="s">
        <v>6</v>
      </c>
      <c r="E35" s="447" t="s">
        <v>6</v>
      </c>
      <c r="F35" s="447"/>
      <c r="G35" s="28" t="s">
        <v>6</v>
      </c>
      <c r="H35" s="449"/>
      <c r="I35" s="449"/>
      <c r="J35" s="450" t="s">
        <v>6</v>
      </c>
      <c r="K35" t="s">
        <v>6</v>
      </c>
    </row>
    <row r="36" spans="1:17">
      <c r="A36" s="464" t="s">
        <v>261</v>
      </c>
      <c r="B36" s="447">
        <v>75692165</v>
      </c>
      <c r="C36" s="447">
        <v>75692165</v>
      </c>
      <c r="D36" s="447">
        <v>58015553</v>
      </c>
      <c r="E36" s="447">
        <v>5252050.9300000006</v>
      </c>
      <c r="F36" s="447">
        <v>169694.62</v>
      </c>
      <c r="G36" s="449">
        <v>131275.52000000002</v>
      </c>
      <c r="H36" s="449">
        <v>52763502.07</v>
      </c>
      <c r="I36" s="449">
        <v>70440114.069999993</v>
      </c>
      <c r="J36" s="450">
        <v>9.0528326602350937</v>
      </c>
      <c r="K36">
        <v>12869150.130000001</v>
      </c>
      <c r="M36" t="s">
        <v>6</v>
      </c>
      <c r="O36" s="6"/>
      <c r="P36" s="6"/>
      <c r="Q36" s="6"/>
    </row>
    <row r="37" spans="1:17" ht="6" customHeight="1">
      <c r="A37" s="97"/>
      <c r="B37" s="445"/>
      <c r="C37" s="445"/>
      <c r="D37" s="445"/>
      <c r="E37" s="445" t="s">
        <v>6</v>
      </c>
      <c r="F37" s="445"/>
      <c r="G37" s="455"/>
      <c r="H37" s="455" t="s">
        <v>6</v>
      </c>
      <c r="I37" s="455" t="s">
        <v>6</v>
      </c>
      <c r="J37" s="456"/>
      <c r="K37" s="6" t="s">
        <v>6</v>
      </c>
      <c r="O37" s="6"/>
      <c r="P37" s="6"/>
      <c r="Q37" s="6"/>
    </row>
    <row r="38" spans="1:17">
      <c r="A38" s="459" t="s">
        <v>180</v>
      </c>
      <c r="B38" s="453">
        <v>28748221</v>
      </c>
      <c r="C38" s="453">
        <v>25483592</v>
      </c>
      <c r="D38" s="453">
        <v>24126719</v>
      </c>
      <c r="E38" s="453">
        <v>755786.95000000007</v>
      </c>
      <c r="F38" s="453">
        <v>29357.910000000003</v>
      </c>
      <c r="G38" s="453">
        <v>21194.13</v>
      </c>
      <c r="H38" s="457">
        <v>23370932.050000001</v>
      </c>
      <c r="I38" s="453">
        <v>24727805.050000001</v>
      </c>
      <c r="J38" s="458">
        <v>3.1325724397088557</v>
      </c>
      <c r="K38" s="52">
        <v>12221531.41</v>
      </c>
      <c r="L38" s="6"/>
      <c r="M38" s="1"/>
      <c r="N38" s="1"/>
      <c r="O38" s="6"/>
      <c r="P38" s="41"/>
      <c r="Q38" s="6"/>
    </row>
    <row r="39" spans="1:17">
      <c r="A39" s="459" t="s">
        <v>187</v>
      </c>
      <c r="B39" s="453">
        <v>25866664</v>
      </c>
      <c r="C39" s="453">
        <v>27149965</v>
      </c>
      <c r="D39" s="453">
        <v>21027979</v>
      </c>
      <c r="E39" s="453">
        <v>1987056.87</v>
      </c>
      <c r="F39" s="453">
        <v>137362.38</v>
      </c>
      <c r="G39" s="453">
        <v>110081.39000000001</v>
      </c>
      <c r="H39" s="457">
        <v>19040922.129999999</v>
      </c>
      <c r="I39" s="453">
        <v>25162908.129999999</v>
      </c>
      <c r="J39" s="458">
        <v>9.4495855735827021</v>
      </c>
      <c r="K39" s="52">
        <v>647618.71999999986</v>
      </c>
      <c r="L39" s="6"/>
      <c r="M39" s="1"/>
      <c r="N39" s="1"/>
      <c r="O39" s="6"/>
      <c r="P39" s="41"/>
      <c r="Q39" s="6"/>
    </row>
    <row r="40" spans="1:17">
      <c r="A40" s="459" t="s">
        <v>188</v>
      </c>
      <c r="B40" s="453">
        <v>21077280</v>
      </c>
      <c r="C40" s="453">
        <v>23058608</v>
      </c>
      <c r="D40" s="453">
        <v>12860855</v>
      </c>
      <c r="E40" s="453">
        <v>2509207.1100000003</v>
      </c>
      <c r="F40" s="453">
        <v>2974.33</v>
      </c>
      <c r="G40" s="453" t="s">
        <v>6</v>
      </c>
      <c r="H40" s="457">
        <v>10351647.890000001</v>
      </c>
      <c r="I40" s="453">
        <v>20549400.890000001</v>
      </c>
      <c r="J40" s="458">
        <v>19.510422207543744</v>
      </c>
      <c r="K40" s="52">
        <v>0</v>
      </c>
      <c r="L40" s="6"/>
      <c r="M40" s="1"/>
      <c r="N40" s="1"/>
      <c r="O40" s="6"/>
      <c r="P40" s="6"/>
      <c r="Q40" s="6"/>
    </row>
    <row r="41" spans="1:17" ht="7.5" customHeight="1">
      <c r="A41" s="97"/>
      <c r="B41" s="445"/>
      <c r="C41" s="455"/>
      <c r="D41" s="455"/>
      <c r="E41" s="455" t="s">
        <v>6</v>
      </c>
      <c r="F41" s="455"/>
      <c r="G41" s="455"/>
      <c r="H41" s="455" t="s">
        <v>6</v>
      </c>
      <c r="I41" s="455" t="s">
        <v>6</v>
      </c>
      <c r="J41" s="456" t="s">
        <v>6</v>
      </c>
      <c r="K41" s="6" t="s">
        <v>6</v>
      </c>
    </row>
    <row r="42" spans="1:17">
      <c r="A42" s="464" t="s">
        <v>262</v>
      </c>
      <c r="B42" s="445"/>
      <c r="C42" s="455">
        <v>0</v>
      </c>
      <c r="D42" s="455">
        <v>0</v>
      </c>
      <c r="E42" s="455" t="s">
        <v>6</v>
      </c>
      <c r="F42" s="455"/>
      <c r="G42" s="455">
        <v>0</v>
      </c>
      <c r="H42" s="455" t="s">
        <v>6</v>
      </c>
      <c r="I42" s="455" t="s">
        <v>6</v>
      </c>
      <c r="J42" s="456" t="s">
        <v>6</v>
      </c>
      <c r="K42" s="6" t="s">
        <v>6</v>
      </c>
    </row>
    <row r="43" spans="1:17" ht="9" customHeight="1">
      <c r="A43" s="459"/>
      <c r="B43" s="445"/>
      <c r="C43" s="455"/>
      <c r="D43" s="455"/>
      <c r="E43" s="455" t="s">
        <v>6</v>
      </c>
      <c r="F43" s="455"/>
      <c r="G43" s="455" t="s">
        <v>6</v>
      </c>
      <c r="H43" s="455" t="s">
        <v>6</v>
      </c>
      <c r="I43" s="455" t="s">
        <v>6</v>
      </c>
      <c r="J43" s="456" t="s">
        <v>6</v>
      </c>
      <c r="K43" s="6" t="s">
        <v>6</v>
      </c>
    </row>
    <row r="44" spans="1:17">
      <c r="A44" s="459" t="s">
        <v>181</v>
      </c>
      <c r="B44" s="445"/>
      <c r="C44" s="455"/>
      <c r="D44" s="455"/>
      <c r="E44" s="455" t="s">
        <v>6</v>
      </c>
      <c r="F44" s="455"/>
      <c r="G44" s="455"/>
      <c r="H44" s="455" t="s">
        <v>6</v>
      </c>
      <c r="I44" s="455" t="s">
        <v>6</v>
      </c>
      <c r="J44" s="456" t="s">
        <v>6</v>
      </c>
      <c r="K44" s="6" t="s">
        <v>6</v>
      </c>
    </row>
    <row r="45" spans="1:17">
      <c r="A45" s="459" t="s">
        <v>182</v>
      </c>
      <c r="B45" s="445"/>
      <c r="C45" s="455"/>
      <c r="D45" s="455"/>
      <c r="E45" s="455" t="s">
        <v>6</v>
      </c>
      <c r="F45" s="455"/>
      <c r="G45" s="455"/>
      <c r="H45" s="455" t="s">
        <v>6</v>
      </c>
      <c r="I45" s="455" t="s">
        <v>6</v>
      </c>
      <c r="J45" s="456" t="s">
        <v>6</v>
      </c>
      <c r="K45" t="s">
        <v>6</v>
      </c>
    </row>
    <row r="46" spans="1:17">
      <c r="A46" s="459" t="s">
        <v>183</v>
      </c>
      <c r="B46" s="445"/>
      <c r="C46" s="455"/>
      <c r="D46" s="455"/>
      <c r="E46" s="455" t="s">
        <v>6</v>
      </c>
      <c r="F46" s="455"/>
      <c r="G46" s="455"/>
      <c r="H46" s="455" t="s">
        <v>6</v>
      </c>
      <c r="I46" s="455" t="s">
        <v>6</v>
      </c>
      <c r="J46" s="456" t="s">
        <v>6</v>
      </c>
      <c r="K46" t="s">
        <v>6</v>
      </c>
    </row>
    <row r="47" spans="1:17">
      <c r="A47" s="459" t="s">
        <v>184</v>
      </c>
      <c r="B47" s="445"/>
      <c r="C47" s="455" t="s">
        <v>6</v>
      </c>
      <c r="D47" s="455" t="s">
        <v>6</v>
      </c>
      <c r="E47" s="455" t="s">
        <v>6</v>
      </c>
      <c r="F47" s="455"/>
      <c r="G47" s="455"/>
      <c r="H47" s="455" t="s">
        <v>6</v>
      </c>
      <c r="I47" s="455" t="s">
        <v>6</v>
      </c>
      <c r="J47" s="456" t="s">
        <v>6</v>
      </c>
      <c r="K47" t="s">
        <v>6</v>
      </c>
    </row>
    <row r="48" spans="1:17">
      <c r="A48" s="459" t="s">
        <v>185</v>
      </c>
      <c r="B48" s="445"/>
      <c r="C48" s="455" t="s">
        <v>6</v>
      </c>
      <c r="D48" s="455" t="s">
        <v>6</v>
      </c>
      <c r="E48" s="455" t="s">
        <v>6</v>
      </c>
      <c r="F48" s="455"/>
      <c r="G48" s="455"/>
      <c r="H48" s="455" t="s">
        <v>29</v>
      </c>
      <c r="I48" s="455" t="s">
        <v>6</v>
      </c>
      <c r="J48" s="456" t="s">
        <v>6</v>
      </c>
      <c r="K48" t="s">
        <v>6</v>
      </c>
    </row>
    <row r="49" spans="1:11" ht="6.75" customHeight="1">
      <c r="A49" s="97"/>
      <c r="B49" s="242"/>
      <c r="C49" s="240"/>
      <c r="D49" s="240"/>
      <c r="E49" s="240" t="s">
        <v>6</v>
      </c>
      <c r="F49" s="240"/>
      <c r="G49" s="240"/>
      <c r="H49" s="240" t="s">
        <v>6</v>
      </c>
      <c r="I49" s="240" t="s">
        <v>6</v>
      </c>
      <c r="J49" s="241" t="s">
        <v>6</v>
      </c>
      <c r="K49" t="s">
        <v>6</v>
      </c>
    </row>
    <row r="50" spans="1:11" ht="13.5">
      <c r="A50" s="464" t="s">
        <v>263</v>
      </c>
      <c r="B50" s="242"/>
      <c r="C50" s="240">
        <v>0</v>
      </c>
      <c r="D50" s="240">
        <v>0</v>
      </c>
      <c r="E50" s="240" t="s">
        <v>6</v>
      </c>
      <c r="F50" s="240"/>
      <c r="G50" s="240">
        <v>0</v>
      </c>
      <c r="H50" s="240" t="s">
        <v>29</v>
      </c>
      <c r="I50" s="240" t="s">
        <v>6</v>
      </c>
      <c r="J50" s="241" t="s">
        <v>6</v>
      </c>
      <c r="K50" t="s">
        <v>6</v>
      </c>
    </row>
    <row r="51" spans="1:11" ht="7.5" customHeight="1">
      <c r="A51" s="97"/>
      <c r="B51" s="242"/>
      <c r="C51" s="240" t="s">
        <v>6</v>
      </c>
      <c r="D51" s="240"/>
      <c r="E51" s="240" t="s">
        <v>6</v>
      </c>
      <c r="F51" s="240"/>
      <c r="G51" s="240"/>
      <c r="H51" s="240" t="s">
        <v>6</v>
      </c>
      <c r="I51" s="240" t="s">
        <v>6</v>
      </c>
      <c r="J51" s="241" t="s">
        <v>6</v>
      </c>
      <c r="K51" t="s">
        <v>6</v>
      </c>
    </row>
    <row r="52" spans="1:11" ht="13.5">
      <c r="A52" s="459" t="s">
        <v>55</v>
      </c>
      <c r="B52" s="242"/>
      <c r="C52" s="240" t="s">
        <v>6</v>
      </c>
      <c r="D52" s="240"/>
      <c r="E52" s="240" t="s">
        <v>6</v>
      </c>
      <c r="F52" s="240"/>
      <c r="G52" s="240"/>
      <c r="H52" s="240" t="s">
        <v>6</v>
      </c>
      <c r="I52" s="240" t="s">
        <v>6</v>
      </c>
      <c r="J52" s="241" t="s">
        <v>6</v>
      </c>
      <c r="K52" t="s">
        <v>6</v>
      </c>
    </row>
    <row r="53" spans="1:11" ht="13.5">
      <c r="A53" s="459" t="s">
        <v>186</v>
      </c>
      <c r="B53" s="242"/>
      <c r="C53" s="240" t="s">
        <v>6</v>
      </c>
      <c r="D53" s="240"/>
      <c r="E53" s="240" t="s">
        <v>6</v>
      </c>
      <c r="F53" s="240"/>
      <c r="G53" s="240"/>
      <c r="H53" s="240" t="s">
        <v>6</v>
      </c>
      <c r="I53" s="240" t="s">
        <v>6</v>
      </c>
      <c r="J53" s="241" t="s">
        <v>6</v>
      </c>
      <c r="K53" t="s">
        <v>6</v>
      </c>
    </row>
    <row r="54" spans="1:11" ht="4.5" customHeight="1">
      <c r="A54" s="460"/>
      <c r="B54" s="245"/>
      <c r="C54" s="246"/>
      <c r="D54" s="246"/>
      <c r="E54" s="246" t="s">
        <v>6</v>
      </c>
      <c r="F54" s="246"/>
      <c r="G54" s="246"/>
      <c r="H54" s="246" t="s">
        <v>6</v>
      </c>
      <c r="I54" s="246" t="s">
        <v>6</v>
      </c>
      <c r="J54" s="247" t="s">
        <v>6</v>
      </c>
      <c r="K54" t="s">
        <v>6</v>
      </c>
    </row>
    <row r="55" spans="1:11" ht="15" hidden="1">
      <c r="A55" s="461" t="s">
        <v>374</v>
      </c>
      <c r="B55" s="248"/>
      <c r="C55" s="96">
        <f>SUM(C56)</f>
        <v>0</v>
      </c>
      <c r="D55" s="96">
        <f>SUM(D56)</f>
        <v>0</v>
      </c>
      <c r="E55" s="96" t="e">
        <f>+#REF!+K54</f>
        <v>#REF!</v>
      </c>
      <c r="F55" s="96"/>
      <c r="G55" s="96">
        <f>SUM(G56)</f>
        <v>32083</v>
      </c>
      <c r="H55" s="96" t="e">
        <f>+D55-E55</f>
        <v>#REF!</v>
      </c>
      <c r="I55" s="96" t="e">
        <f>+C55-E55</f>
        <v>#REF!</v>
      </c>
      <c r="J55" s="249" t="e">
        <f>+E55/D55*100</f>
        <v>#REF!</v>
      </c>
    </row>
    <row r="56" spans="1:11" ht="12.75" hidden="1" customHeight="1">
      <c r="A56" s="459" t="s">
        <v>56</v>
      </c>
      <c r="B56" s="250"/>
      <c r="C56" s="98">
        <v>0</v>
      </c>
      <c r="D56" s="98">
        <v>0</v>
      </c>
      <c r="E56" s="96" t="e">
        <f>+#REF!+K55</f>
        <v>#REF!</v>
      </c>
      <c r="F56" s="96"/>
      <c r="G56" s="98">
        <v>32083</v>
      </c>
      <c r="H56" s="96" t="e">
        <f>+D56-E56</f>
        <v>#REF!</v>
      </c>
      <c r="I56" s="96" t="e">
        <f>+C56-E56</f>
        <v>#REF!</v>
      </c>
      <c r="J56" s="101" t="e">
        <f>+E56/D56*100</f>
        <v>#REF!</v>
      </c>
    </row>
    <row r="57" spans="1:11" ht="14.25" hidden="1">
      <c r="A57" s="462" t="s">
        <v>57</v>
      </c>
      <c r="B57" s="251"/>
      <c r="C57" s="98">
        <v>0</v>
      </c>
      <c r="D57" s="98">
        <v>0</v>
      </c>
      <c r="E57" s="96" t="e">
        <f>+#REF!+K56</f>
        <v>#REF!</v>
      </c>
      <c r="F57" s="96"/>
      <c r="G57" s="98"/>
      <c r="H57" s="98"/>
      <c r="I57" s="96" t="e">
        <f>+C57-E57</f>
        <v>#REF!</v>
      </c>
      <c r="J57" s="101"/>
    </row>
    <row r="58" spans="1:11" ht="6" customHeight="1" thickBot="1">
      <c r="A58" s="463"/>
      <c r="B58" s="252"/>
      <c r="C58" s="253"/>
      <c r="D58" s="253"/>
      <c r="E58" s="254" t="s">
        <v>6</v>
      </c>
      <c r="F58" s="254"/>
      <c r="G58" s="253"/>
      <c r="H58" s="253"/>
      <c r="I58" s="254" t="s">
        <v>6</v>
      </c>
      <c r="J58" s="255"/>
    </row>
    <row r="59" spans="1:11" ht="15.75">
      <c r="A59" s="141"/>
      <c r="B59" s="141"/>
      <c r="C59" s="71"/>
      <c r="D59" s="71"/>
      <c r="E59" s="71"/>
      <c r="F59" s="71"/>
      <c r="G59" s="71"/>
      <c r="H59" s="71"/>
      <c r="I59" s="71"/>
      <c r="J59" s="256"/>
    </row>
    <row r="60" spans="1:11">
      <c r="A60" s="36" t="s">
        <v>29</v>
      </c>
      <c r="B60" s="36"/>
      <c r="C60" s="39"/>
      <c r="D60" s="39"/>
      <c r="E60" s="37"/>
      <c r="F60" s="37"/>
      <c r="G60" s="37"/>
      <c r="H60" s="37"/>
      <c r="I60" s="37"/>
      <c r="J60" s="38"/>
    </row>
    <row r="61" spans="1:11">
      <c r="A61" s="36" t="s">
        <v>6</v>
      </c>
      <c r="B61" s="36"/>
      <c r="C61" s="39"/>
      <c r="D61" s="39"/>
      <c r="E61" s="37"/>
      <c r="F61" s="37"/>
      <c r="G61" s="37"/>
      <c r="H61" s="37"/>
      <c r="I61" s="37"/>
      <c r="J61" s="38"/>
    </row>
    <row r="62" spans="1:11">
      <c r="A62" s="36" t="s">
        <v>6</v>
      </c>
      <c r="B62" s="36"/>
      <c r="C62" s="39"/>
      <c r="D62" s="39"/>
      <c r="E62" s="37"/>
      <c r="F62" s="37"/>
      <c r="G62" s="37"/>
      <c r="H62" s="37"/>
      <c r="I62" s="37"/>
      <c r="J62" s="38"/>
    </row>
    <row r="63" spans="1:11">
      <c r="A63" s="35" t="s">
        <v>6</v>
      </c>
      <c r="B63" s="35"/>
      <c r="C63" s="34"/>
      <c r="D63" s="34"/>
      <c r="E63" s="34"/>
      <c r="F63" s="34"/>
      <c r="G63" s="34"/>
      <c r="H63" s="34"/>
      <c r="I63" s="34"/>
      <c r="J63" s="38"/>
    </row>
    <row r="64" spans="1:11">
      <c r="A64" s="35" t="s">
        <v>6</v>
      </c>
      <c r="B64" s="35"/>
      <c r="C64" s="34"/>
      <c r="D64" s="34"/>
      <c r="E64" s="34"/>
      <c r="F64" s="34"/>
      <c r="G64" s="34"/>
      <c r="H64" s="34"/>
      <c r="I64" s="34"/>
      <c r="J64" s="38"/>
    </row>
    <row r="65" spans="1:10">
      <c r="A65" s="35" t="s">
        <v>6</v>
      </c>
      <c r="B65" s="35"/>
      <c r="C65" s="34"/>
      <c r="D65" s="34"/>
      <c r="E65" s="34"/>
      <c r="F65" s="34"/>
      <c r="G65" s="34"/>
      <c r="H65" s="34"/>
      <c r="I65" s="34"/>
      <c r="J65" s="38"/>
    </row>
    <row r="66" spans="1:10">
      <c r="A66" s="35" t="s">
        <v>6</v>
      </c>
      <c r="B66" s="35"/>
      <c r="C66" s="34"/>
      <c r="D66" s="34"/>
      <c r="E66" s="34"/>
      <c r="F66" s="34"/>
      <c r="G66" s="34"/>
      <c r="H66" s="34"/>
      <c r="I66" s="34"/>
      <c r="J66" s="38"/>
    </row>
    <row r="67" spans="1:10">
      <c r="A67" s="35" t="s">
        <v>6</v>
      </c>
      <c r="B67" s="35"/>
      <c r="C67" s="34"/>
      <c r="D67" s="34"/>
      <c r="E67" s="34"/>
      <c r="F67" s="34"/>
      <c r="G67" s="34"/>
      <c r="H67" s="34"/>
      <c r="I67" s="34"/>
      <c r="J67" s="38"/>
    </row>
    <row r="68" spans="1:10">
      <c r="A68" s="35" t="s">
        <v>6</v>
      </c>
      <c r="B68" s="35"/>
      <c r="C68" s="34"/>
      <c r="D68" s="34"/>
      <c r="E68" s="34"/>
      <c r="F68" s="34"/>
      <c r="G68" s="34"/>
      <c r="H68" s="34"/>
      <c r="I68" s="34"/>
      <c r="J68" s="38"/>
    </row>
    <row r="69" spans="1:10" ht="74.25" customHeight="1">
      <c r="A69" s="35" t="s">
        <v>6</v>
      </c>
      <c r="B69" s="35"/>
      <c r="C69" s="34"/>
      <c r="D69" s="34"/>
      <c r="E69" s="34"/>
      <c r="F69" s="34"/>
      <c r="G69" s="34"/>
      <c r="H69" s="34"/>
      <c r="I69" s="34"/>
      <c r="J69" s="38"/>
    </row>
    <row r="70" spans="1:10">
      <c r="A70" s="28" t="s">
        <v>6</v>
      </c>
      <c r="C70" s="34"/>
      <c r="D70" s="34"/>
      <c r="E70" s="34"/>
      <c r="F70" s="34"/>
      <c r="G70" s="34"/>
      <c r="H70" s="34"/>
      <c r="I70" s="34"/>
      <c r="J70" s="38"/>
    </row>
    <row r="71" spans="1:10">
      <c r="C71" s="34"/>
      <c r="D71" s="34"/>
      <c r="E71" s="34"/>
      <c r="F71" s="34"/>
      <c r="G71" s="34"/>
      <c r="H71" s="34"/>
      <c r="I71" s="34"/>
      <c r="J71" s="38"/>
    </row>
    <row r="72" spans="1:10">
      <c r="A72" s="28" t="s">
        <v>6</v>
      </c>
      <c r="C72" s="34"/>
      <c r="D72" s="34"/>
      <c r="E72" s="34"/>
      <c r="F72" s="34"/>
      <c r="G72" s="34"/>
      <c r="H72" s="34"/>
      <c r="I72" s="34"/>
      <c r="J72" s="38"/>
    </row>
    <row r="73" spans="1:10">
      <c r="A73" s="28" t="s">
        <v>6</v>
      </c>
      <c r="C73" s="34"/>
      <c r="D73" s="34"/>
      <c r="E73" s="34"/>
      <c r="F73" s="34"/>
      <c r="G73" s="34"/>
      <c r="H73" s="34"/>
      <c r="I73" s="34"/>
      <c r="J73" s="38"/>
    </row>
    <row r="74" spans="1:10">
      <c r="C74" s="34"/>
      <c r="D74" s="34"/>
      <c r="E74" s="34"/>
      <c r="F74" s="34"/>
      <c r="G74" s="34"/>
      <c r="H74" s="34"/>
      <c r="I74" s="34"/>
      <c r="J74" s="38"/>
    </row>
    <row r="75" spans="1:10">
      <c r="C75" s="34"/>
      <c r="D75" s="34"/>
      <c r="E75" s="34"/>
      <c r="F75" s="34"/>
      <c r="G75" s="34"/>
      <c r="H75" s="34"/>
      <c r="I75" s="34"/>
      <c r="J75" s="38"/>
    </row>
    <row r="76" spans="1:10">
      <c r="C76" s="34"/>
      <c r="D76" s="34"/>
      <c r="E76" s="34"/>
      <c r="F76" s="34"/>
      <c r="G76" s="34"/>
      <c r="H76" s="34"/>
      <c r="I76" s="34"/>
      <c r="J76" s="38"/>
    </row>
    <row r="77" spans="1:10">
      <c r="C77" s="34"/>
      <c r="D77" s="34"/>
      <c r="E77" s="34"/>
      <c r="F77" s="34"/>
      <c r="G77" s="34"/>
      <c r="H77" s="34"/>
      <c r="I77" s="34"/>
      <c r="J77" s="38"/>
    </row>
    <row r="78" spans="1:10">
      <c r="C78" s="34"/>
      <c r="D78" s="34"/>
      <c r="E78" s="34"/>
      <c r="F78" s="34"/>
      <c r="G78" s="34"/>
      <c r="H78" s="34"/>
      <c r="I78" s="34"/>
      <c r="J78" s="38"/>
    </row>
    <row r="79" spans="1:10">
      <c r="C79" s="34"/>
      <c r="D79" s="34"/>
      <c r="E79" s="34"/>
      <c r="F79" s="34"/>
      <c r="G79" s="34"/>
      <c r="H79" s="34"/>
      <c r="I79" s="34"/>
      <c r="J79" s="38"/>
    </row>
    <row r="80" spans="1:10">
      <c r="C80" s="34"/>
      <c r="D80" s="34"/>
      <c r="E80" s="34"/>
      <c r="F80" s="34"/>
      <c r="G80" s="34"/>
      <c r="H80" s="34"/>
      <c r="I80" s="34"/>
      <c r="J80" s="38"/>
    </row>
    <row r="81" spans="3:10">
      <c r="C81" s="34"/>
      <c r="D81" s="34"/>
      <c r="E81" s="34"/>
      <c r="F81" s="34"/>
      <c r="G81" s="34"/>
      <c r="H81" s="34"/>
      <c r="I81" s="34"/>
      <c r="J81" s="38"/>
    </row>
    <row r="82" spans="3:10">
      <c r="C82" s="34"/>
      <c r="D82" s="34"/>
      <c r="E82" s="34"/>
      <c r="F82" s="34"/>
      <c r="G82" s="34"/>
      <c r="H82" s="34"/>
      <c r="I82" s="34"/>
      <c r="J82" s="38"/>
    </row>
    <row r="83" spans="3:10">
      <c r="C83" s="34"/>
      <c r="D83" s="34"/>
      <c r="E83" s="34"/>
      <c r="F83" s="34"/>
      <c r="G83" s="34"/>
      <c r="H83" s="34"/>
      <c r="I83" s="34"/>
      <c r="J83" s="38"/>
    </row>
    <row r="84" spans="3:10">
      <c r="C84" s="34"/>
      <c r="D84" s="34"/>
      <c r="E84" s="34"/>
      <c r="F84" s="34"/>
      <c r="G84" s="34"/>
      <c r="H84" s="34"/>
      <c r="I84" s="34"/>
      <c r="J84" s="38"/>
    </row>
    <row r="85" spans="3:10">
      <c r="C85" s="34"/>
      <c r="D85" s="34"/>
      <c r="E85" s="34"/>
      <c r="F85" s="34"/>
      <c r="G85" s="34"/>
      <c r="H85" s="34"/>
      <c r="I85" s="34"/>
      <c r="J85" s="38"/>
    </row>
    <row r="86" spans="3:10">
      <c r="C86" s="34"/>
      <c r="D86" s="34"/>
      <c r="E86" s="34"/>
      <c r="F86" s="34"/>
      <c r="G86" s="34"/>
      <c r="H86" s="34"/>
      <c r="I86" s="34"/>
      <c r="J86" s="38"/>
    </row>
    <row r="87" spans="3:10">
      <c r="C87" s="34"/>
      <c r="D87" s="34"/>
      <c r="E87" s="34"/>
      <c r="F87" s="34"/>
      <c r="G87" s="34"/>
      <c r="H87" s="34"/>
      <c r="I87" s="34"/>
      <c r="J87" s="38"/>
    </row>
    <row r="88" spans="3:10">
      <c r="C88" s="34"/>
      <c r="D88" s="34"/>
      <c r="E88" s="34"/>
      <c r="F88" s="34"/>
      <c r="G88" s="34"/>
      <c r="H88" s="34"/>
      <c r="I88" s="34"/>
      <c r="J88" s="38"/>
    </row>
    <row r="89" spans="3:10">
      <c r="C89" s="34"/>
      <c r="D89" s="34"/>
      <c r="E89" s="34"/>
      <c r="F89" s="34"/>
      <c r="G89" s="34"/>
      <c r="H89" s="34"/>
      <c r="I89" s="34"/>
      <c r="J89" s="38"/>
    </row>
    <row r="90" spans="3:10">
      <c r="C90" s="34"/>
      <c r="D90" s="34"/>
      <c r="E90" s="34"/>
      <c r="F90" s="34"/>
      <c r="G90" s="34"/>
      <c r="H90" s="34"/>
      <c r="I90" s="34"/>
      <c r="J90" s="38"/>
    </row>
    <row r="91" spans="3:10">
      <c r="C91" s="34"/>
      <c r="D91" s="34"/>
      <c r="E91" s="34"/>
      <c r="F91" s="34"/>
      <c r="G91" s="34"/>
      <c r="H91" s="34"/>
      <c r="I91" s="34"/>
      <c r="J91" s="38"/>
    </row>
    <row r="92" spans="3:10">
      <c r="C92" s="34"/>
      <c r="D92" s="34"/>
      <c r="E92" s="34"/>
      <c r="F92" s="34"/>
      <c r="G92" s="34"/>
      <c r="H92" s="34"/>
      <c r="I92" s="34"/>
      <c r="J92" s="38"/>
    </row>
    <row r="93" spans="3:10">
      <c r="C93" s="34"/>
      <c r="D93" s="34"/>
      <c r="E93" s="34"/>
      <c r="F93" s="34"/>
      <c r="G93" s="34"/>
      <c r="H93" s="34"/>
      <c r="I93" s="34"/>
      <c r="J93" s="38"/>
    </row>
    <row r="94" spans="3:10">
      <c r="C94" s="34"/>
      <c r="D94" s="34"/>
      <c r="E94" s="34"/>
      <c r="F94" s="34"/>
      <c r="G94" s="34"/>
      <c r="H94" s="34"/>
      <c r="I94" s="34"/>
      <c r="J94" s="38"/>
    </row>
    <row r="95" spans="3:10">
      <c r="C95" s="34"/>
      <c r="D95" s="34"/>
      <c r="E95" s="34"/>
      <c r="F95" s="34"/>
      <c r="G95" s="34"/>
      <c r="H95" s="34"/>
      <c r="I95" s="34"/>
      <c r="J95" s="38"/>
    </row>
    <row r="96" spans="3:10">
      <c r="C96" s="34"/>
      <c r="D96" s="34"/>
      <c r="E96" s="34"/>
      <c r="F96" s="34"/>
      <c r="G96" s="34"/>
      <c r="H96" s="34"/>
      <c r="I96" s="34"/>
      <c r="J96" s="38"/>
    </row>
    <row r="97" spans="3:10">
      <c r="C97" s="34"/>
      <c r="D97" s="34"/>
      <c r="E97" s="34"/>
      <c r="F97" s="34"/>
      <c r="G97" s="34"/>
      <c r="H97" s="34"/>
      <c r="I97" s="34"/>
      <c r="J97" s="38"/>
    </row>
    <row r="98" spans="3:10">
      <c r="C98" s="34"/>
      <c r="D98" s="34"/>
      <c r="E98" s="34"/>
      <c r="F98" s="34"/>
      <c r="G98" s="34"/>
      <c r="H98" s="34"/>
      <c r="I98" s="34"/>
      <c r="J98" s="38"/>
    </row>
    <row r="99" spans="3:10">
      <c r="C99" s="34"/>
      <c r="D99" s="34"/>
      <c r="E99" s="34"/>
      <c r="F99" s="34"/>
      <c r="G99" s="34"/>
      <c r="H99" s="34"/>
      <c r="I99" s="34"/>
      <c r="J99" s="38"/>
    </row>
    <row r="100" spans="3:10">
      <c r="C100" s="34"/>
      <c r="D100" s="34"/>
      <c r="E100" s="34"/>
      <c r="F100" s="34"/>
      <c r="G100" s="34"/>
      <c r="H100" s="34"/>
      <c r="I100" s="34"/>
      <c r="J100" s="38"/>
    </row>
    <row r="101" spans="3:10">
      <c r="C101" s="34"/>
      <c r="D101" s="34"/>
      <c r="E101" s="34"/>
      <c r="F101" s="34"/>
      <c r="G101" s="34"/>
      <c r="H101" s="34"/>
      <c r="I101" s="34"/>
      <c r="J101" s="38"/>
    </row>
    <row r="102" spans="3:10">
      <c r="C102" s="34"/>
      <c r="D102" s="34"/>
      <c r="E102" s="34"/>
      <c r="F102" s="34"/>
      <c r="G102" s="34"/>
      <c r="H102" s="34"/>
      <c r="I102" s="34"/>
      <c r="J102" s="38"/>
    </row>
    <row r="103" spans="3:10">
      <c r="C103" s="34"/>
      <c r="D103" s="34"/>
      <c r="E103" s="34"/>
      <c r="F103" s="34"/>
      <c r="G103" s="34"/>
      <c r="H103" s="34"/>
      <c r="I103" s="34"/>
      <c r="J103" s="38"/>
    </row>
    <row r="104" spans="3:10">
      <c r="C104" s="34"/>
      <c r="D104" s="34"/>
      <c r="E104" s="34"/>
      <c r="F104" s="34"/>
      <c r="G104" s="34"/>
      <c r="H104" s="34"/>
      <c r="I104" s="34"/>
      <c r="J104" s="38"/>
    </row>
    <row r="105" spans="3:10">
      <c r="C105" s="34"/>
      <c r="D105" s="34"/>
      <c r="E105" s="34"/>
      <c r="F105" s="34"/>
      <c r="G105" s="34"/>
      <c r="H105" s="34"/>
      <c r="I105" s="34"/>
      <c r="J105" s="38"/>
    </row>
    <row r="106" spans="3:10">
      <c r="C106" s="34"/>
      <c r="D106" s="34"/>
      <c r="E106" s="34"/>
      <c r="F106" s="34"/>
      <c r="G106" s="34"/>
      <c r="H106" s="34"/>
      <c r="I106" s="34"/>
      <c r="J106" s="38"/>
    </row>
    <row r="107" spans="3:10">
      <c r="C107" s="34"/>
      <c r="D107" s="34"/>
      <c r="E107" s="34"/>
      <c r="F107" s="34"/>
      <c r="G107" s="34"/>
      <c r="H107" s="34"/>
      <c r="I107" s="34"/>
      <c r="J107" s="38"/>
    </row>
    <row r="108" spans="3:10">
      <c r="C108" s="34"/>
      <c r="D108" s="34"/>
      <c r="E108" s="34"/>
      <c r="F108" s="34"/>
      <c r="G108" s="34"/>
      <c r="H108" s="34"/>
      <c r="I108" s="34"/>
      <c r="J108" s="38"/>
    </row>
    <row r="109" spans="3:10">
      <c r="C109" s="34"/>
      <c r="D109" s="34"/>
      <c r="E109" s="34"/>
      <c r="F109" s="34"/>
      <c r="G109" s="34"/>
      <c r="H109" s="34"/>
      <c r="I109" s="34"/>
      <c r="J109" s="38"/>
    </row>
    <row r="110" spans="3:10">
      <c r="C110" s="34"/>
      <c r="D110" s="34"/>
      <c r="E110" s="34"/>
      <c r="F110" s="34"/>
      <c r="G110" s="34"/>
      <c r="H110" s="34"/>
      <c r="I110" s="34"/>
      <c r="J110" s="38"/>
    </row>
    <row r="111" spans="3:10">
      <c r="C111" s="34"/>
      <c r="D111" s="34"/>
      <c r="E111" s="34"/>
      <c r="F111" s="34"/>
      <c r="G111" s="34"/>
      <c r="H111" s="34"/>
      <c r="I111" s="34"/>
      <c r="J111" s="38"/>
    </row>
    <row r="112" spans="3:10">
      <c r="C112" s="34"/>
      <c r="D112" s="34"/>
      <c r="E112" s="34"/>
      <c r="F112" s="34"/>
      <c r="G112" s="34"/>
      <c r="H112" s="34"/>
      <c r="I112" s="34"/>
      <c r="J112" s="38"/>
    </row>
    <row r="113" spans="3:10">
      <c r="C113" s="34"/>
      <c r="D113" s="34"/>
      <c r="E113" s="34"/>
      <c r="F113" s="34"/>
      <c r="G113" s="34"/>
      <c r="H113" s="34"/>
      <c r="I113" s="34"/>
      <c r="J113" s="38"/>
    </row>
    <row r="114" spans="3:10">
      <c r="C114" s="34"/>
      <c r="D114" s="34"/>
      <c r="E114" s="34"/>
      <c r="F114" s="34"/>
      <c r="G114" s="34"/>
      <c r="H114" s="34"/>
      <c r="I114" s="34"/>
      <c r="J114" s="38"/>
    </row>
    <row r="115" spans="3:10">
      <c r="C115" s="34"/>
      <c r="D115" s="34"/>
      <c r="E115" s="34"/>
      <c r="F115" s="34"/>
      <c r="G115" s="34"/>
      <c r="H115" s="34"/>
      <c r="I115" s="34"/>
      <c r="J115" s="38"/>
    </row>
    <row r="116" spans="3:10">
      <c r="C116" s="34"/>
      <c r="D116" s="34"/>
      <c r="E116" s="34"/>
      <c r="F116" s="34"/>
      <c r="G116" s="34"/>
      <c r="H116" s="34"/>
      <c r="I116" s="34"/>
      <c r="J116" s="38"/>
    </row>
    <row r="117" spans="3:10">
      <c r="C117" s="34"/>
      <c r="D117" s="34"/>
      <c r="E117" s="34"/>
      <c r="F117" s="34"/>
      <c r="G117" s="34"/>
      <c r="H117" s="34"/>
      <c r="I117" s="34"/>
      <c r="J117" s="38"/>
    </row>
    <row r="118" spans="3:10">
      <c r="C118" s="34"/>
      <c r="D118" s="34"/>
      <c r="E118" s="34"/>
      <c r="F118" s="34"/>
      <c r="G118" s="34"/>
      <c r="H118" s="34"/>
      <c r="I118" s="34"/>
      <c r="J118" s="38"/>
    </row>
    <row r="119" spans="3:10">
      <c r="C119" s="34"/>
      <c r="D119" s="34"/>
      <c r="E119" s="34"/>
      <c r="F119" s="34"/>
      <c r="G119" s="34"/>
      <c r="H119" s="34"/>
      <c r="I119" s="34"/>
      <c r="J119" s="38"/>
    </row>
    <row r="120" spans="3:10">
      <c r="C120" s="34"/>
      <c r="D120" s="34"/>
      <c r="E120" s="34"/>
      <c r="F120" s="34"/>
      <c r="G120" s="34"/>
      <c r="H120" s="34"/>
      <c r="I120" s="34"/>
      <c r="J120" s="38"/>
    </row>
    <row r="121" spans="3:10">
      <c r="C121" s="34"/>
      <c r="D121" s="34"/>
      <c r="E121" s="34"/>
      <c r="F121" s="34"/>
      <c r="G121" s="34"/>
      <c r="H121" s="34"/>
      <c r="I121" s="34"/>
      <c r="J121" s="38"/>
    </row>
    <row r="122" spans="3:10">
      <c r="C122" s="34"/>
      <c r="D122" s="34"/>
      <c r="E122" s="34"/>
      <c r="F122" s="34"/>
      <c r="G122" s="34"/>
      <c r="H122" s="34"/>
      <c r="I122" s="34"/>
      <c r="J122" s="38"/>
    </row>
    <row r="123" spans="3:10">
      <c r="C123" s="34"/>
      <c r="D123" s="34"/>
      <c r="E123" s="34"/>
      <c r="F123" s="34"/>
      <c r="G123" s="34"/>
      <c r="H123" s="34"/>
      <c r="I123" s="34"/>
      <c r="J123" s="38"/>
    </row>
    <row r="124" spans="3:10">
      <c r="C124" s="34"/>
      <c r="D124" s="34"/>
      <c r="E124" s="34"/>
      <c r="F124" s="34"/>
      <c r="G124" s="34"/>
      <c r="H124" s="34"/>
      <c r="I124" s="34"/>
      <c r="J124" s="38"/>
    </row>
    <row r="125" spans="3:10">
      <c r="C125" s="34"/>
      <c r="D125" s="34"/>
      <c r="E125" s="34"/>
      <c r="F125" s="34"/>
      <c r="G125" s="34"/>
      <c r="H125" s="34"/>
      <c r="I125" s="34"/>
      <c r="J125" s="38"/>
    </row>
    <row r="126" spans="3:10">
      <c r="C126" s="34"/>
      <c r="D126" s="34"/>
      <c r="E126" s="34"/>
      <c r="F126" s="34"/>
      <c r="G126" s="34"/>
      <c r="H126" s="34"/>
      <c r="I126" s="34"/>
      <c r="J126" s="38"/>
    </row>
    <row r="127" spans="3:10">
      <c r="C127" s="34"/>
      <c r="D127" s="34"/>
      <c r="E127" s="34"/>
      <c r="F127" s="34"/>
      <c r="G127" s="34"/>
      <c r="H127" s="34"/>
      <c r="I127" s="34"/>
      <c r="J127" s="38"/>
    </row>
    <row r="128" spans="3:10">
      <c r="C128" s="34"/>
      <c r="D128" s="34"/>
      <c r="E128" s="34"/>
      <c r="F128" s="34"/>
      <c r="G128" s="34"/>
      <c r="H128" s="34"/>
      <c r="I128" s="34"/>
      <c r="J128" s="38"/>
    </row>
    <row r="129" spans="10:10">
      <c r="J129" s="38"/>
    </row>
    <row r="130" spans="10:10">
      <c r="J130" s="38"/>
    </row>
    <row r="131" spans="10:10">
      <c r="J131" s="38"/>
    </row>
    <row r="132" spans="10:10">
      <c r="J132" s="38"/>
    </row>
    <row r="133" spans="10:10">
      <c r="J133" s="38"/>
    </row>
    <row r="134" spans="10:10">
      <c r="J134" s="38"/>
    </row>
    <row r="135" spans="10:10">
      <c r="J135" s="38"/>
    </row>
    <row r="136" spans="10:10">
      <c r="J136" s="38"/>
    </row>
    <row r="137" spans="10:10">
      <c r="J137" s="38"/>
    </row>
    <row r="138" spans="10:10">
      <c r="J138" s="38"/>
    </row>
    <row r="139" spans="10:10">
      <c r="J139" s="38"/>
    </row>
    <row r="140" spans="10:10">
      <c r="J140" s="38"/>
    </row>
    <row r="141" spans="10:10">
      <c r="J141" s="38"/>
    </row>
    <row r="142" spans="10:10">
      <c r="J142" s="38"/>
    </row>
    <row r="143" spans="10:10">
      <c r="J143" s="38"/>
    </row>
    <row r="144" spans="10:10">
      <c r="J144" s="38"/>
    </row>
    <row r="145" spans="10:10">
      <c r="J145" s="38"/>
    </row>
    <row r="146" spans="10:10">
      <c r="J146" s="38"/>
    </row>
    <row r="147" spans="10:10">
      <c r="J147" s="38"/>
    </row>
    <row r="148" spans="10:10">
      <c r="J148" s="38"/>
    </row>
    <row r="149" spans="10:10">
      <c r="J149" s="38"/>
    </row>
    <row r="150" spans="10:10">
      <c r="J150" s="38"/>
    </row>
    <row r="151" spans="10:10">
      <c r="J151" s="38"/>
    </row>
    <row r="152" spans="10:10">
      <c r="J152" s="38"/>
    </row>
    <row r="153" spans="10:10">
      <c r="J153" s="38"/>
    </row>
    <row r="154" spans="10:10">
      <c r="J154" s="38"/>
    </row>
    <row r="155" spans="10:10">
      <c r="J155" s="38"/>
    </row>
    <row r="156" spans="10:10">
      <c r="J156" s="38"/>
    </row>
    <row r="157" spans="10:10">
      <c r="J157" s="38"/>
    </row>
    <row r="158" spans="10:10">
      <c r="J158" s="38"/>
    </row>
    <row r="159" spans="10:10">
      <c r="J159" s="38"/>
    </row>
    <row r="160" spans="10:10">
      <c r="J160" s="38"/>
    </row>
    <row r="161" spans="10:10">
      <c r="J161" s="38"/>
    </row>
    <row r="162" spans="10:10">
      <c r="J162" s="38"/>
    </row>
    <row r="163" spans="10:10">
      <c r="J163" s="38"/>
    </row>
    <row r="164" spans="10:10">
      <c r="J164" s="38"/>
    </row>
    <row r="165" spans="10:10">
      <c r="J165" s="38"/>
    </row>
    <row r="166" spans="10:10">
      <c r="J166" s="38"/>
    </row>
    <row r="167" spans="10:10">
      <c r="J167" s="38"/>
    </row>
    <row r="168" spans="10:10">
      <c r="J168" s="38"/>
    </row>
    <row r="169" spans="10:10">
      <c r="J169" s="38"/>
    </row>
    <row r="170" spans="10:10">
      <c r="J170" s="38"/>
    </row>
    <row r="171" spans="10:10">
      <c r="J171" s="38"/>
    </row>
    <row r="172" spans="10:10">
      <c r="J172" s="38"/>
    </row>
    <row r="173" spans="10:10">
      <c r="J173" s="38"/>
    </row>
    <row r="174" spans="10:10">
      <c r="J174" s="38"/>
    </row>
    <row r="175" spans="10:10">
      <c r="J175" s="38"/>
    </row>
    <row r="176" spans="10:10">
      <c r="J176" s="38"/>
    </row>
    <row r="177" spans="10:10">
      <c r="J177" s="38"/>
    </row>
    <row r="178" spans="10:10">
      <c r="J178" s="38"/>
    </row>
    <row r="179" spans="10:10">
      <c r="J179" s="38"/>
    </row>
    <row r="180" spans="10:10">
      <c r="J180" s="38"/>
    </row>
    <row r="181" spans="10:10">
      <c r="J181" s="38"/>
    </row>
    <row r="182" spans="10:10">
      <c r="J182" s="38"/>
    </row>
    <row r="183" spans="10:10">
      <c r="J183" s="38"/>
    </row>
    <row r="184" spans="10:10">
      <c r="J184" s="38"/>
    </row>
    <row r="185" spans="10:10">
      <c r="J185" s="38"/>
    </row>
    <row r="186" spans="10:10">
      <c r="J186" s="38"/>
    </row>
    <row r="187" spans="10:10">
      <c r="J187" s="38"/>
    </row>
    <row r="188" spans="10:10">
      <c r="J188" s="38"/>
    </row>
  </sheetData>
  <mergeCells count="8">
    <mergeCell ref="A1:J1"/>
    <mergeCell ref="A2:J2"/>
    <mergeCell ref="A6:A7"/>
    <mergeCell ref="A3:J3"/>
    <mergeCell ref="A4:J4"/>
    <mergeCell ref="J6:J7"/>
    <mergeCell ref="B6:B7"/>
    <mergeCell ref="C6:G6"/>
  </mergeCells>
  <phoneticPr fontId="3" type="noConversion"/>
  <pageMargins left="0.27559055118110237" right="7.874015748031496E-2" top="0.98425196850393704" bottom="0.78740157480314965" header="0.51181102362204722" footer="0.51181102362204722"/>
  <pageSetup scale="75" firstPageNumber="0" orientation="portrait" horizontalDpi="4294967294" vertic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149"/>
  <sheetViews>
    <sheetView showGridLines="0" showZeros="0" tabSelected="1" topLeftCell="A46" workbookViewId="0">
      <selection activeCell="O62" sqref="O62"/>
    </sheetView>
  </sheetViews>
  <sheetFormatPr baseColWidth="10" defaultRowHeight="12.75"/>
  <cols>
    <col min="1" max="1" width="4.85546875" customWidth="1"/>
    <col min="2" max="2" width="27.28515625" customWidth="1"/>
    <col min="3" max="3" width="11.28515625" customWidth="1"/>
    <col min="4" max="4" width="12.140625" customWidth="1"/>
    <col min="5" max="5" width="12" customWidth="1"/>
    <col min="6" max="6" width="15.140625" customWidth="1"/>
    <col min="7" max="7" width="11.28515625" style="397" customWidth="1"/>
    <col min="8" max="8" width="11.42578125" customWidth="1"/>
    <col min="9" max="9" width="10.5703125" customWidth="1"/>
    <col min="10" max="10" width="8.7109375" customWidth="1"/>
  </cols>
  <sheetData>
    <row r="1" spans="1:11" ht="18" customHeight="1">
      <c r="A1" s="580" t="s">
        <v>165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11" ht="18" customHeight="1">
      <c r="A2" s="580" t="s">
        <v>166</v>
      </c>
      <c r="B2" s="580"/>
      <c r="C2" s="580"/>
      <c r="D2" s="580"/>
      <c r="E2" s="580"/>
      <c r="F2" s="580"/>
      <c r="G2" s="580"/>
      <c r="H2" s="580"/>
      <c r="I2" s="580"/>
      <c r="J2" s="580"/>
    </row>
    <row r="3" spans="1:11" ht="19.899999999999999" customHeight="1">
      <c r="A3" s="605" t="s">
        <v>220</v>
      </c>
      <c r="B3" s="605"/>
      <c r="C3" s="605"/>
      <c r="D3" s="605"/>
      <c r="E3" s="605"/>
      <c r="F3" s="605"/>
      <c r="G3" s="605"/>
      <c r="H3" s="605"/>
      <c r="I3" s="605"/>
      <c r="J3" s="605"/>
    </row>
    <row r="4" spans="1:11" ht="19.899999999999999" customHeight="1">
      <c r="A4" s="605" t="s">
        <v>323</v>
      </c>
      <c r="B4" s="605"/>
      <c r="C4" s="605"/>
      <c r="D4" s="605"/>
      <c r="E4" s="605"/>
      <c r="F4" s="605"/>
      <c r="G4" s="605"/>
      <c r="H4" s="605"/>
      <c r="I4" s="605"/>
      <c r="J4" s="605"/>
    </row>
    <row r="5" spans="1:11" ht="6" customHeight="1" thickBot="1">
      <c r="A5" s="626"/>
      <c r="B5" s="626"/>
      <c r="C5" s="626"/>
      <c r="D5" s="626"/>
      <c r="E5" s="626"/>
      <c r="F5" s="626"/>
      <c r="G5" s="626"/>
      <c r="H5" s="626"/>
      <c r="I5" s="626"/>
      <c r="J5" s="626"/>
    </row>
    <row r="6" spans="1:11" ht="19.899999999999999" customHeight="1">
      <c r="A6" s="627" t="s">
        <v>164</v>
      </c>
      <c r="B6" s="629" t="s">
        <v>0</v>
      </c>
      <c r="C6" s="633" t="s">
        <v>216</v>
      </c>
      <c r="D6" s="634"/>
      <c r="E6" s="634"/>
      <c r="F6" s="634"/>
      <c r="G6" s="635"/>
      <c r="H6" s="631" t="s">
        <v>49</v>
      </c>
      <c r="I6" s="501" t="s">
        <v>159</v>
      </c>
      <c r="J6" s="611" t="s">
        <v>403</v>
      </c>
    </row>
    <row r="7" spans="1:11" ht="19.899999999999999" customHeight="1">
      <c r="A7" s="628"/>
      <c r="B7" s="630"/>
      <c r="C7" s="500" t="s">
        <v>58</v>
      </c>
      <c r="D7" s="500" t="s">
        <v>10</v>
      </c>
      <c r="E7" s="500" t="s">
        <v>2</v>
      </c>
      <c r="F7" s="413" t="s">
        <v>381</v>
      </c>
      <c r="G7" s="502" t="s">
        <v>325</v>
      </c>
      <c r="H7" s="632"/>
      <c r="I7" s="414" t="s">
        <v>15</v>
      </c>
      <c r="J7" s="612"/>
    </row>
    <row r="8" spans="1:11" ht="10.9" customHeight="1">
      <c r="A8" s="322"/>
      <c r="B8" s="323"/>
      <c r="C8" s="324"/>
      <c r="D8" s="324"/>
      <c r="E8" s="324"/>
      <c r="F8" s="325"/>
      <c r="G8" s="503"/>
      <c r="H8" s="326"/>
      <c r="I8" s="327"/>
      <c r="J8" s="328"/>
    </row>
    <row r="9" spans="1:11" ht="19.899999999999999" customHeight="1">
      <c r="A9" s="521" t="s">
        <v>59</v>
      </c>
      <c r="B9" s="506" t="s">
        <v>60</v>
      </c>
      <c r="C9" s="512">
        <v>116348656</v>
      </c>
      <c r="D9" s="512">
        <v>116793656</v>
      </c>
      <c r="E9" s="512">
        <v>30334786</v>
      </c>
      <c r="F9" s="512">
        <v>22366854.559999999</v>
      </c>
      <c r="G9" s="512">
        <v>22315249.809999999</v>
      </c>
      <c r="H9" s="512">
        <v>20511685.620000001</v>
      </c>
      <c r="I9" s="519">
        <v>7967931.4400000013</v>
      </c>
      <c r="J9" s="520">
        <v>73.733352066502135</v>
      </c>
    </row>
    <row r="10" spans="1:11" ht="15" customHeight="1">
      <c r="A10" s="389" t="s">
        <v>61</v>
      </c>
      <c r="B10" s="507" t="s">
        <v>62</v>
      </c>
      <c r="C10" s="522">
        <v>81195659</v>
      </c>
      <c r="D10" s="522">
        <v>81095659</v>
      </c>
      <c r="E10" s="522">
        <v>20803252</v>
      </c>
      <c r="F10" s="522">
        <v>15619505.890000001</v>
      </c>
      <c r="G10" s="522">
        <v>15619505.890000001</v>
      </c>
      <c r="H10" s="522">
        <v>15619505.890000001</v>
      </c>
      <c r="I10" s="523">
        <v>5183746.1099999994</v>
      </c>
      <c r="J10" s="524">
        <v>75.08203952920438</v>
      </c>
    </row>
    <row r="11" spans="1:11" ht="15" customHeight="1">
      <c r="A11" s="331" t="s">
        <v>63</v>
      </c>
      <c r="B11" s="508" t="s">
        <v>62</v>
      </c>
      <c r="C11" s="332">
        <v>70185320</v>
      </c>
      <c r="D11" s="332">
        <v>70085320</v>
      </c>
      <c r="E11" s="332">
        <v>17309997</v>
      </c>
      <c r="F11" s="332">
        <v>14678993.859999999</v>
      </c>
      <c r="G11" s="332">
        <v>14678993.859999999</v>
      </c>
      <c r="H11" s="332">
        <v>14678993.859999999</v>
      </c>
      <c r="I11" s="333">
        <v>2631003.1400000006</v>
      </c>
      <c r="J11" s="334">
        <v>84.800672466898746</v>
      </c>
    </row>
    <row r="12" spans="1:11" ht="15" customHeight="1">
      <c r="A12" s="331" t="s">
        <v>64</v>
      </c>
      <c r="B12" s="508" t="s">
        <v>65</v>
      </c>
      <c r="C12" s="332">
        <v>3855498</v>
      </c>
      <c r="D12" s="332">
        <v>3855498</v>
      </c>
      <c r="E12" s="332">
        <v>963770</v>
      </c>
      <c r="F12" s="332">
        <v>616001.81000000006</v>
      </c>
      <c r="G12" s="332">
        <v>616001.81000000006</v>
      </c>
      <c r="H12" s="332">
        <v>616001.81000000006</v>
      </c>
      <c r="I12" s="333">
        <v>347768.18999999994</v>
      </c>
      <c r="J12" s="334">
        <v>63.915852329912745</v>
      </c>
      <c r="K12" s="1"/>
    </row>
    <row r="13" spans="1:11" ht="15" customHeight="1">
      <c r="A13" s="331" t="s">
        <v>66</v>
      </c>
      <c r="B13" s="508" t="s">
        <v>67</v>
      </c>
      <c r="C13" s="332">
        <v>7154841</v>
      </c>
      <c r="D13" s="332">
        <v>7154841</v>
      </c>
      <c r="E13" s="332">
        <v>2529485</v>
      </c>
      <c r="F13" s="332">
        <v>324510.22000000003</v>
      </c>
      <c r="G13" s="332">
        <v>324510.21999999997</v>
      </c>
      <c r="H13" s="332">
        <v>324510.21999999997</v>
      </c>
      <c r="I13" s="333">
        <v>2204974.7799999998</v>
      </c>
      <c r="J13" s="334">
        <v>12.829102366687293</v>
      </c>
    </row>
    <row r="14" spans="1:11" ht="15" customHeight="1">
      <c r="A14" s="331" t="s">
        <v>68</v>
      </c>
      <c r="B14" s="508" t="s">
        <v>69</v>
      </c>
      <c r="C14" s="332">
        <v>16549125</v>
      </c>
      <c r="D14" s="332">
        <v>16549125</v>
      </c>
      <c r="E14" s="332">
        <v>4119667</v>
      </c>
      <c r="F14" s="332">
        <v>3337572.7</v>
      </c>
      <c r="G14" s="332">
        <v>3337573.25</v>
      </c>
      <c r="H14" s="332">
        <v>3337573.25</v>
      </c>
      <c r="I14" s="333">
        <v>782094.29999999981</v>
      </c>
      <c r="J14" s="334">
        <v>81.015594221571803</v>
      </c>
    </row>
    <row r="15" spans="1:11" ht="15" customHeight="1">
      <c r="A15" s="331" t="s">
        <v>70</v>
      </c>
      <c r="B15" s="508" t="s">
        <v>71</v>
      </c>
      <c r="C15" s="332">
        <v>223200</v>
      </c>
      <c r="D15" s="332">
        <v>223200</v>
      </c>
      <c r="E15" s="332">
        <v>55800</v>
      </c>
      <c r="F15" s="332">
        <v>54600.45</v>
      </c>
      <c r="G15" s="332">
        <v>54600</v>
      </c>
      <c r="H15" s="332">
        <v>54600</v>
      </c>
      <c r="I15" s="333">
        <v>1199.5500000000029</v>
      </c>
      <c r="J15" s="334">
        <v>97.850268817204295</v>
      </c>
    </row>
    <row r="16" spans="1:11" ht="15" customHeight="1">
      <c r="A16" s="331" t="s">
        <v>72</v>
      </c>
      <c r="B16" s="508" t="s">
        <v>73</v>
      </c>
      <c r="C16" s="332">
        <v>2405758</v>
      </c>
      <c r="D16" s="332">
        <v>2405758</v>
      </c>
      <c r="E16" s="332">
        <v>801923</v>
      </c>
      <c r="F16" s="332">
        <v>516408.61</v>
      </c>
      <c r="G16" s="332">
        <v>516408.61</v>
      </c>
      <c r="H16" s="332">
        <v>516408.61</v>
      </c>
      <c r="I16" s="333">
        <v>285514.39</v>
      </c>
      <c r="J16" s="334">
        <v>64.396283683096755</v>
      </c>
    </row>
    <row r="17" spans="1:11" ht="15" customHeight="1">
      <c r="A17" s="331" t="s">
        <v>74</v>
      </c>
      <c r="B17" s="508" t="s">
        <v>75</v>
      </c>
      <c r="C17" s="332">
        <v>15174914</v>
      </c>
      <c r="D17" s="332">
        <v>15074914</v>
      </c>
      <c r="E17" s="332">
        <v>3909144</v>
      </c>
      <c r="F17" s="332">
        <v>2838766.91</v>
      </c>
      <c r="G17" s="332">
        <v>2787162.06</v>
      </c>
      <c r="H17" s="332">
        <v>983597.87000000011</v>
      </c>
      <c r="I17" s="333">
        <v>1070377.0899999999</v>
      </c>
      <c r="J17" s="334">
        <v>72.618632365551122</v>
      </c>
    </row>
    <row r="18" spans="1:11" ht="15" customHeight="1">
      <c r="A18" s="331" t="s">
        <v>76</v>
      </c>
      <c r="B18" s="508" t="s">
        <v>77</v>
      </c>
      <c r="C18" s="332">
        <v>800000</v>
      </c>
      <c r="D18" s="332">
        <v>800000</v>
      </c>
      <c r="E18" s="332">
        <v>0</v>
      </c>
      <c r="F18" s="332">
        <v>0</v>
      </c>
      <c r="G18" s="332">
        <v>0</v>
      </c>
      <c r="H18" s="332">
        <v>0</v>
      </c>
      <c r="I18" s="333">
        <v>0</v>
      </c>
      <c r="J18" s="334">
        <v>0</v>
      </c>
    </row>
    <row r="19" spans="1:11" ht="15" customHeight="1">
      <c r="A19" s="331" t="s">
        <v>78</v>
      </c>
      <c r="B19" s="508" t="s">
        <v>79</v>
      </c>
      <c r="C19" s="332">
        <v>0</v>
      </c>
      <c r="D19" s="332">
        <v>645000</v>
      </c>
      <c r="E19" s="332">
        <v>645000</v>
      </c>
      <c r="F19" s="332">
        <v>0</v>
      </c>
      <c r="G19" s="332">
        <v>0</v>
      </c>
      <c r="H19" s="332">
        <v>0</v>
      </c>
      <c r="I19" s="333">
        <v>645000</v>
      </c>
      <c r="J19" s="334">
        <v>0</v>
      </c>
    </row>
    <row r="20" spans="1:11" ht="18" customHeight="1">
      <c r="A20" s="331"/>
      <c r="B20" s="508"/>
      <c r="C20" s="332"/>
      <c r="D20" s="332"/>
      <c r="E20" s="332"/>
      <c r="F20" s="332"/>
      <c r="G20" s="332"/>
      <c r="H20" s="332"/>
      <c r="I20" s="332"/>
      <c r="J20" s="334" t="s">
        <v>6</v>
      </c>
    </row>
    <row r="21" spans="1:11" ht="19.899999999999999" customHeight="1">
      <c r="A21" s="516" t="s">
        <v>80</v>
      </c>
      <c r="B21" s="509" t="s">
        <v>81</v>
      </c>
      <c r="C21" s="517">
        <v>18526746</v>
      </c>
      <c r="D21" s="517">
        <v>17469454</v>
      </c>
      <c r="E21" s="517">
        <v>6292954</v>
      </c>
      <c r="F21" s="517">
        <v>846837.19000000018</v>
      </c>
      <c r="G21" s="512">
        <v>668486.96000000008</v>
      </c>
      <c r="H21" s="517">
        <v>624375.97</v>
      </c>
      <c r="I21" s="518">
        <v>5446116.8099999996</v>
      </c>
      <c r="J21" s="520">
        <v>13.456912127436496</v>
      </c>
      <c r="K21" s="1" t="s">
        <v>6</v>
      </c>
    </row>
    <row r="22" spans="1:11" ht="15" customHeight="1">
      <c r="A22" s="331">
        <v>100</v>
      </c>
      <c r="B22" s="508" t="s">
        <v>82</v>
      </c>
      <c r="C22" s="332">
        <v>246881</v>
      </c>
      <c r="D22" s="332">
        <v>222976</v>
      </c>
      <c r="E22" s="332">
        <v>222976</v>
      </c>
      <c r="F22" s="332">
        <v>14863.2</v>
      </c>
      <c r="G22" s="332">
        <v>11513</v>
      </c>
      <c r="H22" s="332">
        <v>920.2</v>
      </c>
      <c r="I22" s="333">
        <v>208112.8</v>
      </c>
      <c r="J22" s="334">
        <v>6.6658295063145818</v>
      </c>
    </row>
    <row r="23" spans="1:11" ht="15" customHeight="1">
      <c r="A23" s="335" t="s">
        <v>84</v>
      </c>
      <c r="B23" s="510" t="s">
        <v>85</v>
      </c>
      <c r="C23" s="332">
        <v>4602128</v>
      </c>
      <c r="D23" s="332">
        <v>5402128</v>
      </c>
      <c r="E23" s="332">
        <v>1978779</v>
      </c>
      <c r="F23" s="332">
        <v>566226.84000000008</v>
      </c>
      <c r="G23" s="332">
        <v>550356.43999999994</v>
      </c>
      <c r="H23" s="332">
        <v>549911.24</v>
      </c>
      <c r="I23" s="333">
        <v>1412552.16</v>
      </c>
      <c r="J23" s="334">
        <v>28.614961044159053</v>
      </c>
    </row>
    <row r="24" spans="1:11" ht="15" customHeight="1">
      <c r="A24" s="335" t="s">
        <v>86</v>
      </c>
      <c r="B24" s="510" t="s">
        <v>87</v>
      </c>
      <c r="C24" s="332">
        <v>166433</v>
      </c>
      <c r="D24" s="332">
        <v>108433</v>
      </c>
      <c r="E24" s="332">
        <v>108433</v>
      </c>
      <c r="F24" s="332">
        <v>1468.77</v>
      </c>
      <c r="G24" s="332">
        <v>268.77</v>
      </c>
      <c r="H24" s="332">
        <v>268.77</v>
      </c>
      <c r="I24" s="333">
        <v>106964.23</v>
      </c>
      <c r="J24" s="334">
        <v>1.3545415141147068</v>
      </c>
    </row>
    <row r="25" spans="1:11" ht="15" customHeight="1">
      <c r="A25" s="335" t="s">
        <v>88</v>
      </c>
      <c r="B25" s="510" t="s">
        <v>89</v>
      </c>
      <c r="C25" s="332">
        <v>312205</v>
      </c>
      <c r="D25" s="332">
        <v>183205</v>
      </c>
      <c r="E25" s="332">
        <v>123712</v>
      </c>
      <c r="F25" s="332">
        <v>550.15</v>
      </c>
      <c r="G25" s="332">
        <v>550.15</v>
      </c>
      <c r="H25" s="332">
        <v>333.84</v>
      </c>
      <c r="I25" s="333">
        <v>123161.85</v>
      </c>
      <c r="J25" s="334">
        <v>0.44470221158820489</v>
      </c>
    </row>
    <row r="26" spans="1:11" ht="15" customHeight="1">
      <c r="A26" s="335" t="s">
        <v>90</v>
      </c>
      <c r="B26" s="510" t="s">
        <v>91</v>
      </c>
      <c r="C26" s="332">
        <v>1316173</v>
      </c>
      <c r="D26" s="332">
        <v>1052173</v>
      </c>
      <c r="E26" s="332">
        <v>283061</v>
      </c>
      <c r="F26" s="332">
        <v>53861.760000000002</v>
      </c>
      <c r="G26" s="332">
        <v>56279.66</v>
      </c>
      <c r="H26" s="332">
        <v>52191.66</v>
      </c>
      <c r="I26" s="333">
        <v>229199.24</v>
      </c>
      <c r="J26" s="334">
        <v>19.028322517054626</v>
      </c>
    </row>
    <row r="27" spans="1:11" ht="15" customHeight="1">
      <c r="A27" s="335" t="s">
        <v>93</v>
      </c>
      <c r="B27" s="510" t="s">
        <v>94</v>
      </c>
      <c r="C27" s="332">
        <v>707102</v>
      </c>
      <c r="D27" s="332">
        <v>616102</v>
      </c>
      <c r="E27" s="332">
        <v>258252</v>
      </c>
      <c r="F27" s="332">
        <v>19072.84</v>
      </c>
      <c r="G27" s="332">
        <v>11125.49</v>
      </c>
      <c r="H27" s="332">
        <v>7302.13</v>
      </c>
      <c r="I27" s="333">
        <v>239179.16</v>
      </c>
      <c r="J27" s="334">
        <v>7.3853600359338936</v>
      </c>
    </row>
    <row r="28" spans="1:11" ht="15" customHeight="1">
      <c r="A28" s="335" t="s">
        <v>95</v>
      </c>
      <c r="B28" s="510" t="s">
        <v>96</v>
      </c>
      <c r="C28" s="332">
        <v>5576534</v>
      </c>
      <c r="D28" s="332">
        <v>5554309</v>
      </c>
      <c r="E28" s="332">
        <v>1450028</v>
      </c>
      <c r="F28" s="332">
        <v>47487.42</v>
      </c>
      <c r="G28" s="332">
        <v>7415.04</v>
      </c>
      <c r="H28" s="332">
        <v>5493.1399999999994</v>
      </c>
      <c r="I28" s="333">
        <v>1402540.58</v>
      </c>
      <c r="J28" s="334">
        <v>7.429406764175452</v>
      </c>
    </row>
    <row r="29" spans="1:11" ht="15" customHeight="1">
      <c r="A29" s="336">
        <v>170</v>
      </c>
      <c r="B29" s="511" t="s">
        <v>148</v>
      </c>
      <c r="C29" s="332">
        <v>3333076</v>
      </c>
      <c r="D29" s="332">
        <v>1757004</v>
      </c>
      <c r="E29" s="332">
        <v>127779</v>
      </c>
      <c r="F29" s="332">
        <v>8950.3100000000013</v>
      </c>
      <c r="G29" s="332">
        <v>3411.67</v>
      </c>
      <c r="H29" s="332">
        <v>0</v>
      </c>
      <c r="I29" s="333">
        <v>118828.69</v>
      </c>
      <c r="J29" s="334">
        <v>6.5822983631202812</v>
      </c>
    </row>
    <row r="30" spans="1:11" ht="15" customHeight="1">
      <c r="A30" s="335" t="s">
        <v>97</v>
      </c>
      <c r="B30" s="510" t="s">
        <v>98</v>
      </c>
      <c r="C30" s="332">
        <v>2266214</v>
      </c>
      <c r="D30" s="332">
        <v>2094214</v>
      </c>
      <c r="E30" s="332">
        <v>1261024</v>
      </c>
      <c r="F30" s="332">
        <v>132669.90000000002</v>
      </c>
      <c r="G30" s="332">
        <v>25880.739999999998</v>
      </c>
      <c r="H30" s="332">
        <v>6268.99</v>
      </c>
      <c r="I30" s="333">
        <v>1128354.1000000001</v>
      </c>
      <c r="J30" s="334">
        <v>10.632993103448277</v>
      </c>
    </row>
    <row r="31" spans="1:11" ht="15" customHeight="1">
      <c r="A31" s="331">
        <v>190</v>
      </c>
      <c r="B31" s="508" t="s">
        <v>99</v>
      </c>
      <c r="C31" s="332">
        <v>0</v>
      </c>
      <c r="D31" s="332">
        <v>478910</v>
      </c>
      <c r="E31" s="332">
        <v>478910</v>
      </c>
      <c r="F31" s="332">
        <v>1686</v>
      </c>
      <c r="G31" s="332">
        <v>1686</v>
      </c>
      <c r="H31" s="332">
        <v>1686</v>
      </c>
      <c r="I31" s="333">
        <v>477224</v>
      </c>
      <c r="J31" s="334"/>
    </row>
    <row r="32" spans="1:11" ht="18" customHeight="1">
      <c r="A32" s="331"/>
      <c r="B32" s="508"/>
      <c r="C32" s="332"/>
      <c r="D32" s="332"/>
      <c r="E32" s="332"/>
      <c r="F32" s="332"/>
      <c r="G32" s="332"/>
      <c r="H32" s="332"/>
      <c r="I32" s="333"/>
      <c r="J32" s="334">
        <v>0</v>
      </c>
    </row>
    <row r="33" spans="1:10" ht="19.899999999999999" customHeight="1">
      <c r="A33" s="521" t="s">
        <v>100</v>
      </c>
      <c r="B33" s="506" t="s">
        <v>101</v>
      </c>
      <c r="C33" s="512">
        <v>7743903</v>
      </c>
      <c r="D33" s="512">
        <v>8247983</v>
      </c>
      <c r="E33" s="517">
        <v>6460984</v>
      </c>
      <c r="F33" s="512">
        <v>574384.63</v>
      </c>
      <c r="G33" s="512">
        <v>132018.16</v>
      </c>
      <c r="H33" s="512">
        <v>92827.98</v>
      </c>
      <c r="I33" s="519">
        <v>5886600.3700000001</v>
      </c>
      <c r="J33" s="520">
        <v>8.890047862678502</v>
      </c>
    </row>
    <row r="34" spans="1:10" ht="15" customHeight="1">
      <c r="A34" s="331" t="s">
        <v>102</v>
      </c>
      <c r="B34" s="508" t="s">
        <v>103</v>
      </c>
      <c r="C34" s="332">
        <v>546753</v>
      </c>
      <c r="D34" s="332">
        <v>530753</v>
      </c>
      <c r="E34" s="332">
        <v>211408</v>
      </c>
      <c r="F34" s="332">
        <v>4373.9000000000005</v>
      </c>
      <c r="G34" s="332">
        <v>3394.05</v>
      </c>
      <c r="H34" s="332">
        <v>2350.71</v>
      </c>
      <c r="I34" s="333">
        <v>207034.1</v>
      </c>
      <c r="J34" s="334">
        <v>2.0689377885415881</v>
      </c>
    </row>
    <row r="35" spans="1:10" ht="15" customHeight="1">
      <c r="A35" s="335" t="s">
        <v>104</v>
      </c>
      <c r="B35" s="510" t="s">
        <v>105</v>
      </c>
      <c r="C35" s="332">
        <v>997856</v>
      </c>
      <c r="D35" s="332">
        <v>683856</v>
      </c>
      <c r="E35" s="332">
        <v>631667</v>
      </c>
      <c r="F35" s="332">
        <v>52231.1</v>
      </c>
      <c r="G35" s="332">
        <v>2115.9399999999996</v>
      </c>
      <c r="H35" s="332">
        <v>785</v>
      </c>
      <c r="I35" s="333">
        <v>579435.9</v>
      </c>
      <c r="J35" s="334">
        <v>8.2687713621259302</v>
      </c>
    </row>
    <row r="36" spans="1:10" ht="15" customHeight="1">
      <c r="A36" s="335" t="s">
        <v>106</v>
      </c>
      <c r="B36" s="510" t="s">
        <v>107</v>
      </c>
      <c r="C36" s="332">
        <v>1077438</v>
      </c>
      <c r="D36" s="332">
        <v>1166938</v>
      </c>
      <c r="E36" s="332">
        <v>1154758</v>
      </c>
      <c r="F36" s="332">
        <v>234076.64999999997</v>
      </c>
      <c r="G36" s="332">
        <v>4210.9599999999991</v>
      </c>
      <c r="H36" s="332">
        <v>1268.08</v>
      </c>
      <c r="I36" s="333">
        <v>920681.35000000009</v>
      </c>
      <c r="J36" s="334">
        <v>20.270623801696978</v>
      </c>
    </row>
    <row r="37" spans="1:10" ht="15" customHeight="1">
      <c r="A37" s="335" t="s">
        <v>108</v>
      </c>
      <c r="B37" s="510" t="s">
        <v>109</v>
      </c>
      <c r="C37" s="332">
        <v>406407</v>
      </c>
      <c r="D37" s="332">
        <v>347407</v>
      </c>
      <c r="E37" s="332">
        <v>347407</v>
      </c>
      <c r="F37" s="332">
        <v>55106.54</v>
      </c>
      <c r="G37" s="332">
        <v>40578.009999999995</v>
      </c>
      <c r="H37" s="332">
        <v>39379.079999999994</v>
      </c>
      <c r="I37" s="333">
        <v>292300.46000000002</v>
      </c>
      <c r="J37" s="334">
        <v>15.862242269154049</v>
      </c>
    </row>
    <row r="38" spans="1:10" ht="15" customHeight="1">
      <c r="A38" s="335" t="s">
        <v>110</v>
      </c>
      <c r="B38" s="510" t="s">
        <v>111</v>
      </c>
      <c r="C38" s="332">
        <v>443589</v>
      </c>
      <c r="D38" s="332">
        <v>713779</v>
      </c>
      <c r="E38" s="332">
        <v>672856</v>
      </c>
      <c r="F38" s="332">
        <v>27906.089999999997</v>
      </c>
      <c r="G38" s="332">
        <v>7147.24</v>
      </c>
      <c r="H38" s="332">
        <v>4850.18</v>
      </c>
      <c r="I38" s="333">
        <v>644949.91</v>
      </c>
      <c r="J38" s="334">
        <v>4.1474089552593716</v>
      </c>
    </row>
    <row r="39" spans="1:10" ht="15" customHeight="1">
      <c r="A39" s="335" t="s">
        <v>112</v>
      </c>
      <c r="B39" s="510" t="s">
        <v>113</v>
      </c>
      <c r="C39" s="332">
        <v>987180</v>
      </c>
      <c r="D39" s="332">
        <v>940580</v>
      </c>
      <c r="E39" s="332">
        <v>654433</v>
      </c>
      <c r="F39" s="332">
        <v>61235.78</v>
      </c>
      <c r="G39" s="332">
        <v>17788.59</v>
      </c>
      <c r="H39" s="332">
        <v>12063.52</v>
      </c>
      <c r="I39" s="333">
        <v>593197.22</v>
      </c>
      <c r="J39" s="334">
        <v>9.3570739861834582</v>
      </c>
    </row>
    <row r="40" spans="1:10" ht="15" customHeight="1">
      <c r="A40" s="335" t="s">
        <v>114</v>
      </c>
      <c r="B40" s="510" t="s">
        <v>115</v>
      </c>
      <c r="C40" s="332">
        <v>910470</v>
      </c>
      <c r="D40" s="332">
        <v>921870</v>
      </c>
      <c r="E40" s="332">
        <v>586743</v>
      </c>
      <c r="F40" s="332">
        <v>19394.400000000001</v>
      </c>
      <c r="G40" s="332">
        <v>5908.5199999999995</v>
      </c>
      <c r="H40" s="332">
        <v>3198.9</v>
      </c>
      <c r="I40" s="333">
        <v>567348.6</v>
      </c>
      <c r="J40" s="334">
        <v>3.3054335543841171</v>
      </c>
    </row>
    <row r="41" spans="1:10" ht="15" customHeight="1">
      <c r="A41" s="335" t="s">
        <v>116</v>
      </c>
      <c r="B41" s="510" t="s">
        <v>117</v>
      </c>
      <c r="C41" s="332">
        <v>1721563</v>
      </c>
      <c r="D41" s="332">
        <v>2224233</v>
      </c>
      <c r="E41" s="332">
        <v>1774321</v>
      </c>
      <c r="F41" s="332">
        <v>98930.89</v>
      </c>
      <c r="G41" s="332">
        <v>39274.33</v>
      </c>
      <c r="H41" s="332">
        <v>22381.79</v>
      </c>
      <c r="I41" s="333">
        <v>1675390.11</v>
      </c>
      <c r="J41" s="334">
        <v>5.5757041707785682</v>
      </c>
    </row>
    <row r="42" spans="1:10" ht="15" customHeight="1">
      <c r="A42" s="335" t="s">
        <v>118</v>
      </c>
      <c r="B42" s="510" t="s">
        <v>119</v>
      </c>
      <c r="C42" s="332">
        <v>652647</v>
      </c>
      <c r="D42" s="332">
        <v>570647</v>
      </c>
      <c r="E42" s="332">
        <v>279471</v>
      </c>
      <c r="F42" s="332">
        <v>20176.78</v>
      </c>
      <c r="G42" s="332">
        <v>10647.02</v>
      </c>
      <c r="H42" s="332">
        <v>5597.22</v>
      </c>
      <c r="I42" s="333">
        <v>259294.22</v>
      </c>
      <c r="J42" s="334">
        <v>7.2196328062661239</v>
      </c>
    </row>
    <row r="43" spans="1:10" ht="15" customHeight="1">
      <c r="A43" s="337">
        <v>290</v>
      </c>
      <c r="B43" s="510" t="s">
        <v>120</v>
      </c>
      <c r="C43" s="332">
        <v>0</v>
      </c>
      <c r="D43" s="332">
        <v>147920</v>
      </c>
      <c r="E43" s="332">
        <v>147920</v>
      </c>
      <c r="F43" s="332">
        <v>953.5</v>
      </c>
      <c r="G43" s="332">
        <v>953.5</v>
      </c>
      <c r="H43" s="332">
        <v>953.5</v>
      </c>
      <c r="I43" s="333" t="s">
        <v>6</v>
      </c>
      <c r="J43" s="334">
        <v>0</v>
      </c>
    </row>
    <row r="44" spans="1:10" ht="18.600000000000001" customHeight="1">
      <c r="A44" s="337"/>
      <c r="B44" s="510"/>
      <c r="C44" s="332"/>
      <c r="D44" s="332"/>
      <c r="E44" s="332"/>
      <c r="F44" s="332"/>
      <c r="G44" s="332"/>
      <c r="H44" s="332"/>
      <c r="I44" s="333"/>
      <c r="J44" s="334" t="s">
        <v>6</v>
      </c>
    </row>
    <row r="45" spans="1:10" ht="19.899999999999999" customHeight="1">
      <c r="A45" s="525">
        <v>4</v>
      </c>
      <c r="B45" s="512" t="s">
        <v>128</v>
      </c>
      <c r="C45" s="512">
        <v>2503569</v>
      </c>
      <c r="D45" s="512">
        <v>2652709</v>
      </c>
      <c r="E45" s="512">
        <v>1321918</v>
      </c>
      <c r="F45" s="519">
        <v>322232.73000000004</v>
      </c>
      <c r="G45" s="526">
        <v>74853.19</v>
      </c>
      <c r="H45" s="512">
        <v>33233.519999999997</v>
      </c>
      <c r="I45" s="519">
        <v>999685.27</v>
      </c>
      <c r="J45" s="520">
        <v>24.376151168226777</v>
      </c>
    </row>
    <row r="46" spans="1:10" ht="15" customHeight="1">
      <c r="A46" s="337">
        <v>430</v>
      </c>
      <c r="B46" s="513" t="s">
        <v>129</v>
      </c>
      <c r="C46" s="332">
        <v>2503569</v>
      </c>
      <c r="D46" s="332">
        <v>2516569</v>
      </c>
      <c r="E46" s="332">
        <v>1185778</v>
      </c>
      <c r="F46" s="332">
        <v>312235.89</v>
      </c>
      <c r="G46" s="332">
        <v>74853.19</v>
      </c>
      <c r="H46" s="332">
        <v>33233.519999999997</v>
      </c>
      <c r="I46" s="333">
        <v>873542.11</v>
      </c>
      <c r="J46" s="334">
        <v>26.331732415342501</v>
      </c>
    </row>
    <row r="47" spans="1:10" ht="15" customHeight="1">
      <c r="A47" s="337">
        <v>490</v>
      </c>
      <c r="B47" s="510" t="s">
        <v>130</v>
      </c>
      <c r="C47" s="332">
        <v>0</v>
      </c>
      <c r="D47" s="332">
        <v>136140</v>
      </c>
      <c r="E47" s="332">
        <v>136140</v>
      </c>
      <c r="F47" s="332">
        <v>9996.84</v>
      </c>
      <c r="G47" s="332">
        <v>0</v>
      </c>
      <c r="H47" s="332">
        <v>0</v>
      </c>
      <c r="I47" s="333">
        <v>126143.16</v>
      </c>
      <c r="J47" s="334">
        <v>0</v>
      </c>
    </row>
    <row r="48" spans="1:10" ht="18" customHeight="1">
      <c r="A48" s="338"/>
      <c r="B48" s="514"/>
      <c r="C48" s="333"/>
      <c r="D48" s="425"/>
      <c r="E48" s="425"/>
      <c r="F48" s="339"/>
      <c r="G48" s="505"/>
      <c r="H48" s="339"/>
      <c r="I48" s="339"/>
      <c r="J48" s="334" t="s">
        <v>6</v>
      </c>
    </row>
    <row r="49" spans="1:14" ht="19.899999999999999" customHeight="1">
      <c r="A49" s="521" t="s">
        <v>131</v>
      </c>
      <c r="B49" s="506" t="s">
        <v>160</v>
      </c>
      <c r="C49" s="329">
        <v>13519059</v>
      </c>
      <c r="D49" s="329">
        <v>13233251</v>
      </c>
      <c r="E49" s="329">
        <v>4267135</v>
      </c>
      <c r="F49" s="329">
        <v>19797.800000000003</v>
      </c>
      <c r="G49" s="504">
        <v>19797.800000000003</v>
      </c>
      <c r="H49" s="329">
        <v>15724.36</v>
      </c>
      <c r="I49" s="330">
        <v>4247337.2</v>
      </c>
      <c r="J49" s="391">
        <v>0.46396001063945724</v>
      </c>
      <c r="L49" s="1" t="s">
        <v>6</v>
      </c>
    </row>
    <row r="50" spans="1:14" ht="15" customHeight="1">
      <c r="A50" s="331" t="s">
        <v>132</v>
      </c>
      <c r="B50" s="508" t="s">
        <v>173</v>
      </c>
      <c r="C50" s="332">
        <v>118164</v>
      </c>
      <c r="D50" s="332">
        <v>118164</v>
      </c>
      <c r="E50" s="332">
        <v>29541</v>
      </c>
      <c r="F50" s="332">
        <v>11332.86</v>
      </c>
      <c r="G50" s="332">
        <v>11332.86</v>
      </c>
      <c r="H50" s="332">
        <v>11332.86</v>
      </c>
      <c r="I50" s="333">
        <v>18208.14</v>
      </c>
      <c r="J50" s="334">
        <v>38.363156291256225</v>
      </c>
    </row>
    <row r="51" spans="1:14" ht="15" customHeight="1">
      <c r="A51" s="335" t="s">
        <v>133</v>
      </c>
      <c r="B51" s="510" t="s">
        <v>92</v>
      </c>
      <c r="C51" s="332">
        <v>11651426</v>
      </c>
      <c r="D51" s="332">
        <v>11651426</v>
      </c>
      <c r="E51" s="332">
        <v>3332636</v>
      </c>
      <c r="F51" s="332">
        <v>0</v>
      </c>
      <c r="G51" s="332">
        <v>0</v>
      </c>
      <c r="H51" s="332">
        <v>0</v>
      </c>
      <c r="I51" s="333">
        <v>3332636</v>
      </c>
      <c r="J51" s="334">
        <v>0</v>
      </c>
    </row>
    <row r="52" spans="1:14" ht="15" customHeight="1">
      <c r="A52" s="337">
        <v>620</v>
      </c>
      <c r="B52" s="510" t="s">
        <v>134</v>
      </c>
      <c r="C52" s="332">
        <v>1464188</v>
      </c>
      <c r="D52" s="332">
        <v>1234188</v>
      </c>
      <c r="E52" s="332">
        <v>646308</v>
      </c>
      <c r="F52" s="332">
        <v>3491.5</v>
      </c>
      <c r="G52" s="332">
        <v>3491.5</v>
      </c>
      <c r="H52" s="332">
        <v>3491.5</v>
      </c>
      <c r="I52" s="333">
        <v>642816.5</v>
      </c>
      <c r="J52" s="334">
        <v>0.54022230886821765</v>
      </c>
    </row>
    <row r="53" spans="1:14" s="397" customFormat="1" ht="15" customHeight="1">
      <c r="A53" s="426">
        <v>640</v>
      </c>
      <c r="B53" s="510" t="s">
        <v>382</v>
      </c>
      <c r="C53" s="332">
        <v>159266</v>
      </c>
      <c r="D53" s="332">
        <v>50458</v>
      </c>
      <c r="E53" s="332">
        <v>79635</v>
      </c>
      <c r="F53" s="332">
        <v>0</v>
      </c>
      <c r="G53" s="332">
        <v>0</v>
      </c>
      <c r="H53" s="332">
        <v>0</v>
      </c>
      <c r="I53" s="333">
        <v>79635</v>
      </c>
      <c r="J53" s="334"/>
    </row>
    <row r="54" spans="1:14" ht="15" customHeight="1">
      <c r="A54" s="331" t="s">
        <v>135</v>
      </c>
      <c r="B54" s="508" t="s">
        <v>136</v>
      </c>
      <c r="C54" s="332">
        <v>126015</v>
      </c>
      <c r="D54" s="332">
        <v>134015</v>
      </c>
      <c r="E54" s="332">
        <v>134015</v>
      </c>
      <c r="F54" s="332">
        <v>4973.4400000000005</v>
      </c>
      <c r="G54" s="332">
        <v>4973.4400000000005</v>
      </c>
      <c r="H54" s="332">
        <v>900</v>
      </c>
      <c r="I54" s="333">
        <v>129041.56</v>
      </c>
      <c r="J54" s="334">
        <v>3.7111069656381752</v>
      </c>
      <c r="M54" s="1" t="s">
        <v>6</v>
      </c>
    </row>
    <row r="55" spans="1:14" ht="15" customHeight="1">
      <c r="A55" s="340">
        <v>690</v>
      </c>
      <c r="B55" s="515" t="s">
        <v>172</v>
      </c>
      <c r="C55" s="332">
        <v>0</v>
      </c>
      <c r="D55" s="332">
        <v>45000</v>
      </c>
      <c r="E55" s="332">
        <v>45000</v>
      </c>
      <c r="F55" s="332">
        <v>0</v>
      </c>
      <c r="G55" s="332"/>
      <c r="H55" s="332">
        <v>0</v>
      </c>
      <c r="I55" s="333">
        <v>45000</v>
      </c>
      <c r="J55" s="334">
        <v>0</v>
      </c>
    </row>
    <row r="56" spans="1:14" ht="15" customHeight="1">
      <c r="A56" s="340"/>
      <c r="B56" s="333"/>
      <c r="C56" s="332"/>
      <c r="D56" s="332"/>
      <c r="E56" s="332"/>
      <c r="F56" s="332"/>
      <c r="G56" s="332"/>
      <c r="H56" s="332"/>
      <c r="I56" s="333"/>
      <c r="J56" s="334">
        <v>0</v>
      </c>
    </row>
    <row r="57" spans="1:14" ht="19.899999999999999" customHeight="1">
      <c r="A57" s="341" t="s">
        <v>6</v>
      </c>
      <c r="B57" s="527" t="s">
        <v>137</v>
      </c>
      <c r="C57" s="528">
        <v>158641933</v>
      </c>
      <c r="D57" s="528">
        <v>158397053</v>
      </c>
      <c r="E57" s="528">
        <v>48677777</v>
      </c>
      <c r="F57" s="528">
        <v>24130106.91</v>
      </c>
      <c r="G57" s="528">
        <v>23210405.919999998</v>
      </c>
      <c r="H57" s="528">
        <v>21277847.449999999</v>
      </c>
      <c r="I57" s="529">
        <v>24547670.09</v>
      </c>
      <c r="J57" s="520">
        <v>49.571094731791057</v>
      </c>
    </row>
    <row r="58" spans="1:14" ht="19.899999999999999" customHeight="1">
      <c r="A58" s="95"/>
      <c r="B58" s="361"/>
      <c r="C58" s="361"/>
      <c r="D58" s="361"/>
      <c r="E58" s="361"/>
      <c r="F58" s="361" t="s">
        <v>6</v>
      </c>
      <c r="G58" s="361"/>
      <c r="H58" s="361"/>
      <c r="I58" s="361"/>
      <c r="J58" s="361"/>
      <c r="L58" s="66" t="s">
        <v>6</v>
      </c>
      <c r="N58" t="s">
        <v>6</v>
      </c>
    </row>
    <row r="59" spans="1:14" ht="19.899999999999999" customHeight="1">
      <c r="A59" s="9"/>
      <c r="B59" s="9"/>
      <c r="C59" s="9"/>
      <c r="D59" s="9"/>
      <c r="E59" s="139"/>
      <c r="F59" s="139" t="s">
        <v>6</v>
      </c>
      <c r="G59" s="139"/>
      <c r="H59" s="9"/>
      <c r="I59" s="9"/>
      <c r="J59" s="362"/>
    </row>
    <row r="60" spans="1:14" ht="19.899999999999999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</row>
    <row r="61" spans="1:14" ht="19.899999999999999" customHeight="1">
      <c r="A61" s="40"/>
      <c r="B61" s="40"/>
      <c r="C61" s="40" t="s">
        <v>6</v>
      </c>
      <c r="D61" s="40"/>
      <c r="E61" s="40"/>
      <c r="F61" s="40"/>
      <c r="G61" s="40"/>
      <c r="H61" s="40"/>
      <c r="I61" s="40"/>
      <c r="J61" s="40"/>
    </row>
    <row r="62" spans="1:14" ht="19.899999999999999" customHeight="1">
      <c r="A62" s="40"/>
      <c r="B62" s="40"/>
      <c r="C62" s="12" t="s">
        <v>6</v>
      </c>
      <c r="D62" s="40"/>
      <c r="E62" s="40"/>
      <c r="F62" s="40"/>
      <c r="G62" s="40"/>
      <c r="H62" s="40"/>
      <c r="I62" s="40"/>
      <c r="J62" s="40"/>
    </row>
    <row r="63" spans="1:14" ht="19.899999999999999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</row>
    <row r="64" spans="1:14" ht="19.899999999999999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9.899999999999999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</row>
    <row r="66" spans="1:10" ht="19.899999999999999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19.899999999999999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9.899999999999999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19.899999999999999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19.899999999999999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9.899999999999999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19.899999999999999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9.899999999999999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9.899999999999999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9.899999999999999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9.899999999999999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9.899999999999999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9.899999999999999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9.899999999999999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9.899999999999999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9.899999999999999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19.899999999999999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9.899999999999999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9.899999999999999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19.899999999999999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9.899999999999999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9.899999999999999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</row>
    <row r="88" spans="1:10" ht="19.899999999999999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</row>
    <row r="89" spans="1:10" ht="19.899999999999999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</row>
    <row r="90" spans="1:10" ht="19.899999999999999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</row>
    <row r="91" spans="1:10" ht="19.899999999999999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</row>
    <row r="92" spans="1:10" ht="19.899999999999999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</row>
    <row r="93" spans="1:10" ht="19.899999999999999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</row>
    <row r="94" spans="1:10" ht="19.899999999999999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19.899999999999999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</row>
    <row r="96" spans="1:10" ht="19.899999999999999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9.899999999999999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9.899999999999999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</row>
    <row r="99" spans="1:10" ht="19.899999999999999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</row>
    <row r="100" spans="1:10" ht="19.899999999999999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</row>
    <row r="101" spans="1:10" ht="19.899999999999999" customHeight="1"/>
    <row r="102" spans="1:10" ht="19.899999999999999" customHeight="1"/>
    <row r="103" spans="1:10" ht="19.899999999999999" customHeight="1"/>
    <row r="104" spans="1:10" ht="19.899999999999999" customHeight="1"/>
    <row r="105" spans="1:10" ht="19.899999999999999" customHeight="1"/>
    <row r="106" spans="1:10" ht="19.899999999999999" customHeight="1"/>
    <row r="107" spans="1:10" ht="19.899999999999999" customHeight="1"/>
    <row r="108" spans="1:10" ht="19.899999999999999" customHeight="1"/>
    <row r="109" spans="1:10" ht="19.899999999999999" customHeight="1"/>
    <row r="110" spans="1:10" ht="19.899999999999999" customHeight="1"/>
    <row r="111" spans="1:10" ht="19.899999999999999" customHeight="1"/>
    <row r="112" spans="1:10" ht="19.899999999999999" customHeight="1"/>
    <row r="113" ht="19.899999999999999" customHeight="1"/>
    <row r="114" ht="19.899999999999999" customHeight="1"/>
    <row r="115" ht="19.899999999999999" customHeight="1"/>
    <row r="116" ht="19.899999999999999" customHeight="1"/>
    <row r="117" ht="19.899999999999999" customHeight="1"/>
    <row r="118" ht="19.899999999999999" customHeight="1"/>
    <row r="119" ht="19.899999999999999" customHeight="1"/>
    <row r="120" ht="19.899999999999999" customHeight="1"/>
    <row r="121" ht="19.899999999999999" customHeight="1"/>
    <row r="122" ht="19.899999999999999" customHeight="1"/>
    <row r="123" ht="19.899999999999999" customHeight="1"/>
    <row r="124" ht="19.899999999999999" customHeight="1"/>
    <row r="125" ht="19.899999999999999" customHeight="1"/>
    <row r="126" ht="19.899999999999999" customHeight="1"/>
    <row r="127" ht="19.899999999999999" customHeight="1"/>
    <row r="128" ht="19.899999999999999" customHeight="1"/>
    <row r="129" ht="19.899999999999999" customHeight="1"/>
    <row r="130" ht="19.899999999999999" customHeight="1"/>
    <row r="131" ht="19.899999999999999" customHeight="1"/>
    <row r="132" ht="19.899999999999999" customHeight="1"/>
    <row r="133" ht="19.899999999999999" customHeight="1"/>
    <row r="134" ht="19.899999999999999" customHeight="1"/>
    <row r="135" ht="19.899999999999999" customHeight="1"/>
    <row r="136" ht="19.899999999999999" customHeight="1"/>
    <row r="137" ht="19.899999999999999" customHeight="1"/>
    <row r="138" ht="19.899999999999999" customHeight="1"/>
    <row r="139" ht="19.899999999999999" customHeight="1"/>
    <row r="140" ht="19.899999999999999" customHeight="1"/>
    <row r="141" ht="19.899999999999999" customHeight="1"/>
    <row r="142" ht="19.899999999999999" customHeight="1"/>
    <row r="143" ht="19.899999999999999" customHeight="1"/>
    <row r="144" ht="19.899999999999999" customHeight="1"/>
    <row r="145" ht="19.899999999999999" customHeight="1"/>
    <row r="146" ht="19.899999999999999" customHeight="1"/>
    <row r="147" ht="19.899999999999999" customHeight="1"/>
    <row r="148" ht="19.899999999999999" customHeight="1"/>
    <row r="149" ht="19.899999999999999" customHeight="1"/>
  </sheetData>
  <mergeCells count="10">
    <mergeCell ref="J6:J7"/>
    <mergeCell ref="A1:J1"/>
    <mergeCell ref="A2:J2"/>
    <mergeCell ref="A3:J3"/>
    <mergeCell ref="A4:J4"/>
    <mergeCell ref="A5:J5"/>
    <mergeCell ref="A6:A7"/>
    <mergeCell ref="B6:B7"/>
    <mergeCell ref="H6:H7"/>
    <mergeCell ref="C6:G6"/>
  </mergeCells>
  <pageMargins left="0.39370078740157483" right="0.23622047244094491" top="0.55118110236220474" bottom="0.15748031496062992" header="0.31496062992125984" footer="0.31496062992125984"/>
  <pageSetup scale="75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6" tint="-0.249977111117893"/>
  </sheetPr>
  <dimension ref="A1:R38"/>
  <sheetViews>
    <sheetView showGridLines="0" showZeros="0" workbookViewId="0">
      <selection activeCell="L8" sqref="L8:L31"/>
    </sheetView>
  </sheetViews>
  <sheetFormatPr baseColWidth="10" defaultColWidth="11.42578125" defaultRowHeight="12.75"/>
  <cols>
    <col min="1" max="1" width="3.85546875" style="28" customWidth="1"/>
    <col min="2" max="2" width="35.28515625" style="28" customWidth="1"/>
    <col min="3" max="5" width="11.28515625" style="28" customWidth="1"/>
    <col min="6" max="6" width="13" style="28" customWidth="1"/>
    <col min="7" max="7" width="12.42578125" style="28" customWidth="1"/>
    <col min="8" max="8" width="11.85546875" style="28" customWidth="1"/>
    <col min="9" max="9" width="10.85546875" style="28" customWidth="1"/>
    <col min="10" max="10" width="12" style="28" customWidth="1"/>
    <col min="11" max="11" width="11" style="28" customWidth="1"/>
    <col min="12" max="12" width="12.140625" customWidth="1"/>
    <col min="13" max="13" width="15.28515625" customWidth="1"/>
    <col min="14" max="14" width="23.5703125" bestFit="1" customWidth="1"/>
    <col min="15" max="15" width="12.7109375" bestFit="1" customWidth="1"/>
  </cols>
  <sheetData>
    <row r="1" spans="1:14" ht="18" customHeight="1">
      <c r="A1" s="580" t="s">
        <v>165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</row>
    <row r="2" spans="1:14" ht="18" customHeight="1">
      <c r="A2" s="580" t="s">
        <v>166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</row>
    <row r="3" spans="1:14" ht="18" customHeight="1">
      <c r="A3" s="605" t="s">
        <v>264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"/>
      <c r="N3" t="s">
        <v>6</v>
      </c>
    </row>
    <row r="4" spans="1:14" ht="18" customHeight="1">
      <c r="A4" s="605" t="s">
        <v>322</v>
      </c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"/>
      <c r="N4" t="s">
        <v>29</v>
      </c>
    </row>
    <row r="5" spans="1:14" ht="6.6" customHeight="1" thickBot="1">
      <c r="A5" s="9" t="s">
        <v>312</v>
      </c>
      <c r="B5" s="9"/>
      <c r="C5" s="9"/>
      <c r="D5" s="9"/>
      <c r="E5" s="9"/>
      <c r="F5" s="9"/>
      <c r="G5" s="9"/>
      <c r="H5" s="9"/>
      <c r="I5" s="9"/>
      <c r="J5" s="9"/>
      <c r="K5" s="9"/>
      <c r="L5" s="6"/>
    </row>
    <row r="6" spans="1:14" ht="24.95" customHeight="1">
      <c r="A6" s="637" t="s">
        <v>138</v>
      </c>
      <c r="B6" s="639" t="s">
        <v>0</v>
      </c>
      <c r="C6" s="643" t="s">
        <v>23</v>
      </c>
      <c r="D6" s="644"/>
      <c r="E6" s="644"/>
      <c r="F6" s="644"/>
      <c r="G6" s="644"/>
      <c r="H6" s="645"/>
      <c r="I6" s="641" t="s">
        <v>159</v>
      </c>
      <c r="J6" s="642"/>
      <c r="K6" s="611" t="s">
        <v>403</v>
      </c>
      <c r="N6" t="s">
        <v>6</v>
      </c>
    </row>
    <row r="7" spans="1:14" ht="24.95" customHeight="1">
      <c r="A7" s="638"/>
      <c r="B7" s="640"/>
      <c r="C7" s="415" t="s">
        <v>58</v>
      </c>
      <c r="D7" s="415" t="s">
        <v>10</v>
      </c>
      <c r="E7" s="416" t="s">
        <v>2</v>
      </c>
      <c r="F7" s="417" t="s">
        <v>381</v>
      </c>
      <c r="G7" s="467" t="s">
        <v>325</v>
      </c>
      <c r="H7" s="467" t="s">
        <v>375</v>
      </c>
      <c r="I7" s="418" t="s">
        <v>15</v>
      </c>
      <c r="J7" s="419" t="s">
        <v>16</v>
      </c>
      <c r="K7" s="612"/>
    </row>
    <row r="8" spans="1:14" ht="15" customHeight="1">
      <c r="A8" s="279"/>
      <c r="B8" s="280"/>
      <c r="C8" s="281"/>
      <c r="D8" s="282"/>
      <c r="E8" s="283"/>
      <c r="F8" s="284"/>
      <c r="G8" s="284"/>
      <c r="H8" s="282"/>
      <c r="I8" s="282"/>
      <c r="J8" s="282"/>
      <c r="K8" s="285"/>
    </row>
    <row r="9" spans="1:14" ht="24.95" customHeight="1">
      <c r="A9" s="97"/>
      <c r="B9" s="286" t="s">
        <v>139</v>
      </c>
      <c r="C9" s="287">
        <v>158641933</v>
      </c>
      <c r="D9" s="287">
        <v>158641933</v>
      </c>
      <c r="E9" s="288">
        <v>48677687</v>
      </c>
      <c r="F9" s="287">
        <v>24130107.100000001</v>
      </c>
      <c r="G9" s="287">
        <v>23210405.77</v>
      </c>
      <c r="H9" s="287">
        <v>21277847.449999999</v>
      </c>
      <c r="I9" s="287">
        <v>24547579.899999999</v>
      </c>
      <c r="J9" s="289">
        <v>134511825.90000001</v>
      </c>
      <c r="K9" s="290">
        <v>49.571186691758797</v>
      </c>
      <c r="L9" s="395"/>
    </row>
    <row r="10" spans="1:14" ht="13.15" customHeight="1">
      <c r="A10" s="97"/>
      <c r="B10" s="291"/>
      <c r="C10" s="286"/>
      <c r="D10" s="291"/>
      <c r="E10" s="292"/>
      <c r="F10" s="436"/>
      <c r="G10" s="286"/>
      <c r="H10" s="293"/>
      <c r="I10" s="286"/>
      <c r="J10" s="291"/>
      <c r="K10" s="294"/>
      <c r="L10" s="93"/>
    </row>
    <row r="11" spans="1:14" ht="17.45" customHeight="1">
      <c r="A11" s="295">
        <v>1</v>
      </c>
      <c r="B11" s="296" t="s">
        <v>24</v>
      </c>
      <c r="C11" s="287">
        <v>60709167</v>
      </c>
      <c r="D11" s="297">
        <v>62957167</v>
      </c>
      <c r="E11" s="298">
        <v>22552295</v>
      </c>
      <c r="F11" s="289">
        <v>7470137.3399999999</v>
      </c>
      <c r="G11" s="297">
        <v>6712628.1600000001</v>
      </c>
      <c r="H11" s="287">
        <v>6173393.5099999998</v>
      </c>
      <c r="I11" s="287">
        <v>15082157.66</v>
      </c>
      <c r="J11" s="289">
        <v>55487029.659999996</v>
      </c>
      <c r="K11" s="290">
        <v>33.123623737628478</v>
      </c>
      <c r="L11" s="94"/>
      <c r="M11" s="67"/>
      <c r="N11" s="427"/>
    </row>
    <row r="12" spans="1:14" ht="11.45" customHeight="1">
      <c r="A12" s="97"/>
      <c r="B12" s="299"/>
      <c r="C12" s="300"/>
      <c r="D12" s="301"/>
      <c r="E12" s="302"/>
      <c r="F12" s="257"/>
      <c r="G12" s="301"/>
      <c r="H12" s="303"/>
      <c r="I12" s="303"/>
      <c r="J12" s="257"/>
      <c r="K12" s="304"/>
      <c r="L12" s="93"/>
    </row>
    <row r="13" spans="1:14" ht="19.899999999999999" customHeight="1">
      <c r="A13" s="305" t="s">
        <v>6</v>
      </c>
      <c r="B13" s="306" t="s">
        <v>140</v>
      </c>
      <c r="C13" s="257">
        <v>14471964</v>
      </c>
      <c r="D13" s="301">
        <v>14539539</v>
      </c>
      <c r="E13" s="302">
        <v>5841464</v>
      </c>
      <c r="F13" s="257">
        <v>2307985.1</v>
      </c>
      <c r="G13" s="301">
        <v>2214539.29</v>
      </c>
      <c r="H13" s="257">
        <v>2026946.04</v>
      </c>
      <c r="I13" s="257">
        <v>3533478.9</v>
      </c>
      <c r="J13" s="257">
        <v>12231553.9</v>
      </c>
      <c r="K13" s="307">
        <v>39.510388149272167</v>
      </c>
      <c r="L13" s="93"/>
      <c r="M13" s="68"/>
      <c r="N13" s="68"/>
    </row>
    <row r="14" spans="1:14" ht="7.15" customHeight="1">
      <c r="A14" s="305"/>
      <c r="B14" s="306"/>
      <c r="C14" s="257"/>
      <c r="D14" s="301">
        <v>0</v>
      </c>
      <c r="E14" s="302"/>
      <c r="F14" s="257"/>
      <c r="G14" s="301"/>
      <c r="H14" s="257"/>
      <c r="I14" s="257"/>
      <c r="J14" s="257"/>
      <c r="K14" s="304"/>
      <c r="L14" s="93"/>
    </row>
    <row r="15" spans="1:14" ht="18.600000000000001" customHeight="1">
      <c r="A15" s="305" t="s">
        <v>6</v>
      </c>
      <c r="B15" s="308" t="s">
        <v>141</v>
      </c>
      <c r="C15" s="257">
        <v>987705</v>
      </c>
      <c r="D15" s="301">
        <v>987705</v>
      </c>
      <c r="E15" s="302">
        <v>267564</v>
      </c>
      <c r="F15" s="257">
        <v>204914.91</v>
      </c>
      <c r="G15" s="301">
        <v>203459.33</v>
      </c>
      <c r="H15" s="257">
        <v>185698.66</v>
      </c>
      <c r="I15" s="257">
        <v>62649.09</v>
      </c>
      <c r="J15" s="257">
        <v>782790.09</v>
      </c>
      <c r="K15" s="307">
        <v>76.585381441449513</v>
      </c>
      <c r="L15" s="93"/>
    </row>
    <row r="16" spans="1:14" ht="10.15" customHeight="1">
      <c r="A16" s="305"/>
      <c r="B16" s="308"/>
      <c r="C16" s="257"/>
      <c r="D16" s="301">
        <v>0</v>
      </c>
      <c r="E16" s="302"/>
      <c r="F16" s="257">
        <v>0</v>
      </c>
      <c r="G16" s="301"/>
      <c r="H16" s="257"/>
      <c r="I16" s="257">
        <v>0</v>
      </c>
      <c r="J16" s="257">
        <v>0</v>
      </c>
      <c r="K16" s="307"/>
      <c r="L16" s="93"/>
    </row>
    <row r="17" spans="1:18" ht="18.600000000000001" customHeight="1">
      <c r="A17" s="305" t="s">
        <v>6</v>
      </c>
      <c r="B17" s="306" t="s">
        <v>142</v>
      </c>
      <c r="C17" s="257">
        <v>42780124</v>
      </c>
      <c r="D17" s="301">
        <v>45005549</v>
      </c>
      <c r="E17" s="302">
        <v>15723740</v>
      </c>
      <c r="F17" s="257">
        <v>4674789.51</v>
      </c>
      <c r="G17" s="301">
        <v>4029648.27</v>
      </c>
      <c r="H17" s="257">
        <v>3722272.81</v>
      </c>
      <c r="I17" s="257">
        <v>11048950.49</v>
      </c>
      <c r="J17" s="257">
        <v>40330759.490000002</v>
      </c>
      <c r="K17" s="307">
        <v>29.730773403783068</v>
      </c>
      <c r="L17" s="93"/>
      <c r="M17" s="319" t="s">
        <v>6</v>
      </c>
      <c r="N17" s="64"/>
    </row>
    <row r="18" spans="1:18" ht="11.45" customHeight="1">
      <c r="A18" s="305"/>
      <c r="B18" s="306"/>
      <c r="C18" s="257"/>
      <c r="D18" s="301">
        <v>0</v>
      </c>
      <c r="E18" s="302"/>
      <c r="F18" s="257" t="s">
        <v>6</v>
      </c>
      <c r="G18" s="301"/>
      <c r="H18" s="257"/>
      <c r="I18" s="257" t="s">
        <v>6</v>
      </c>
      <c r="J18" s="257" t="s">
        <v>6</v>
      </c>
      <c r="K18" s="307"/>
      <c r="L18" s="93"/>
      <c r="M18" s="319"/>
    </row>
    <row r="19" spans="1:18" ht="15.6" customHeight="1">
      <c r="A19" s="305" t="s">
        <v>6</v>
      </c>
      <c r="B19" s="306" t="s">
        <v>143</v>
      </c>
      <c r="C19" s="257">
        <v>2469374</v>
      </c>
      <c r="D19" s="301">
        <v>2424374</v>
      </c>
      <c r="E19" s="302">
        <v>719527</v>
      </c>
      <c r="F19" s="257">
        <v>282447.82</v>
      </c>
      <c r="G19" s="301">
        <v>264981.27</v>
      </c>
      <c r="H19" s="300">
        <v>238476</v>
      </c>
      <c r="I19" s="257">
        <v>437079.18</v>
      </c>
      <c r="J19" s="257">
        <v>2141926.1800000002</v>
      </c>
      <c r="K19" s="307">
        <v>39.254652014448382</v>
      </c>
      <c r="L19" s="93"/>
      <c r="M19" s="319"/>
    </row>
    <row r="20" spans="1:18" ht="9.6" customHeight="1">
      <c r="A20" s="305"/>
      <c r="B20" s="306"/>
      <c r="C20" s="257"/>
      <c r="D20" s="301" t="s">
        <v>6</v>
      </c>
      <c r="E20" s="302"/>
      <c r="F20" s="257">
        <v>0</v>
      </c>
      <c r="G20" s="301"/>
      <c r="H20" s="257"/>
      <c r="I20" s="257">
        <v>0</v>
      </c>
      <c r="J20" s="257" t="s">
        <v>6</v>
      </c>
      <c r="K20" s="307"/>
      <c r="L20" s="93"/>
      <c r="M20" s="319"/>
    </row>
    <row r="21" spans="1:18" ht="19.899999999999999" customHeight="1">
      <c r="A21" s="295">
        <v>2</v>
      </c>
      <c r="B21" s="296" t="s">
        <v>280</v>
      </c>
      <c r="C21" s="289">
        <v>77321811</v>
      </c>
      <c r="D21" s="297">
        <v>76687911</v>
      </c>
      <c r="E21" s="298">
        <v>21493866</v>
      </c>
      <c r="F21" s="289">
        <v>14275726.729999999</v>
      </c>
      <c r="G21" s="289">
        <v>14161171.609999999</v>
      </c>
      <c r="H21" s="289">
        <v>12954464.890000001</v>
      </c>
      <c r="I21" s="289">
        <v>7218139.2700000014</v>
      </c>
      <c r="J21" s="289">
        <v>62412184.270000003</v>
      </c>
      <c r="K21" s="290">
        <v>66.417678094764327</v>
      </c>
      <c r="L21" s="94"/>
      <c r="M21" s="319" t="s">
        <v>6</v>
      </c>
    </row>
    <row r="22" spans="1:18" ht="11.45" customHeight="1">
      <c r="A22" s="309"/>
      <c r="B22" s="306"/>
      <c r="C22" s="257" t="s">
        <v>6</v>
      </c>
      <c r="D22" s="301"/>
      <c r="E22" s="302"/>
      <c r="F22" s="257">
        <v>0</v>
      </c>
      <c r="G22" s="301"/>
      <c r="H22" s="257"/>
      <c r="I22" s="257">
        <v>0</v>
      </c>
      <c r="J22" s="257" t="s">
        <v>6</v>
      </c>
      <c r="K22" s="307" t="s">
        <v>6</v>
      </c>
      <c r="L22" s="93"/>
      <c r="M22" s="319"/>
    </row>
    <row r="23" spans="1:18" ht="14.45" customHeight="1">
      <c r="A23" s="310" t="s">
        <v>6</v>
      </c>
      <c r="B23" s="306" t="s">
        <v>144</v>
      </c>
      <c r="C23" s="257">
        <v>3099380</v>
      </c>
      <c r="D23" s="301">
        <v>2948180</v>
      </c>
      <c r="E23" s="302">
        <v>829422</v>
      </c>
      <c r="F23" s="257">
        <v>447822.28</v>
      </c>
      <c r="G23" s="301">
        <v>436525.84</v>
      </c>
      <c r="H23" s="257">
        <v>400399.96</v>
      </c>
      <c r="I23" s="257">
        <v>381599.72</v>
      </c>
      <c r="J23" s="257">
        <v>2500357.7199999997</v>
      </c>
      <c r="K23" s="307">
        <v>53.992090877743784</v>
      </c>
      <c r="L23" s="93"/>
      <c r="M23" s="319" t="s">
        <v>6</v>
      </c>
      <c r="N23" s="1"/>
      <c r="R23">
        <f>+R18-R19</f>
        <v>0</v>
      </c>
    </row>
    <row r="24" spans="1:18" ht="11.45" customHeight="1">
      <c r="A24" s="310"/>
      <c r="B24" s="306"/>
      <c r="C24" s="257"/>
      <c r="D24" s="301">
        <v>0</v>
      </c>
      <c r="E24" s="302" t="s">
        <v>6</v>
      </c>
      <c r="F24" s="257">
        <v>0</v>
      </c>
      <c r="G24" s="301"/>
      <c r="H24" s="257"/>
      <c r="I24" s="257" t="s">
        <v>6</v>
      </c>
      <c r="J24" s="257">
        <v>0</v>
      </c>
      <c r="K24" s="307"/>
      <c r="L24" s="93"/>
      <c r="M24" s="319"/>
    </row>
    <row r="25" spans="1:18" ht="15" customHeight="1">
      <c r="A25" s="310" t="s">
        <v>6</v>
      </c>
      <c r="B25" s="306" t="s">
        <v>145</v>
      </c>
      <c r="C25" s="257">
        <v>40437702</v>
      </c>
      <c r="D25" s="301">
        <v>40265502</v>
      </c>
      <c r="E25" s="302">
        <v>11417695</v>
      </c>
      <c r="F25" s="257">
        <v>7163139.3300000001</v>
      </c>
      <c r="G25" s="301">
        <v>7143534.3899999997</v>
      </c>
      <c r="H25" s="300">
        <v>6536215.04</v>
      </c>
      <c r="I25" s="257">
        <v>4254555.67</v>
      </c>
      <c r="J25" s="257">
        <v>33102362.670000002</v>
      </c>
      <c r="K25" s="307">
        <v>62.737175323040248</v>
      </c>
      <c r="L25" s="93"/>
      <c r="M25" s="319"/>
      <c r="O25" s="64"/>
    </row>
    <row r="26" spans="1:18" ht="12" customHeight="1">
      <c r="A26" s="310"/>
      <c r="B26" s="306"/>
      <c r="C26" s="257"/>
      <c r="D26" s="301">
        <v>0</v>
      </c>
      <c r="E26" s="302"/>
      <c r="F26" s="257">
        <v>0</v>
      </c>
      <c r="G26" s="301"/>
      <c r="H26" s="257"/>
      <c r="I26" s="257">
        <v>0</v>
      </c>
      <c r="J26" s="257">
        <v>0</v>
      </c>
      <c r="K26" s="307"/>
      <c r="L26" s="93"/>
      <c r="M26" s="319"/>
    </row>
    <row r="27" spans="1:18" ht="17.45" customHeight="1">
      <c r="A27" s="310" t="s">
        <v>6</v>
      </c>
      <c r="B27" s="306" t="s">
        <v>146</v>
      </c>
      <c r="C27" s="257">
        <v>33784729</v>
      </c>
      <c r="D27" s="301">
        <v>33474229</v>
      </c>
      <c r="E27" s="302">
        <v>9246749</v>
      </c>
      <c r="F27" s="257">
        <v>6664765.120000001</v>
      </c>
      <c r="G27" s="301">
        <v>6581111.3799999999</v>
      </c>
      <c r="H27" s="257">
        <v>6017849.8899999997</v>
      </c>
      <c r="I27" s="257">
        <v>2581983.879999999</v>
      </c>
      <c r="J27" s="257">
        <v>26809463.879999999</v>
      </c>
      <c r="K27" s="307">
        <v>72.076846900462002</v>
      </c>
      <c r="L27" s="93"/>
      <c r="M27" s="319" t="s">
        <v>6</v>
      </c>
    </row>
    <row r="28" spans="1:18" ht="13.9" customHeight="1">
      <c r="A28" s="311"/>
      <c r="B28" s="306"/>
      <c r="C28" s="257"/>
      <c r="D28" s="301"/>
      <c r="E28" s="302"/>
      <c r="F28" s="257">
        <v>0</v>
      </c>
      <c r="G28" s="301"/>
      <c r="H28" s="257"/>
      <c r="I28" s="257">
        <v>0</v>
      </c>
      <c r="J28" s="257" t="s">
        <v>6</v>
      </c>
      <c r="K28" s="307" t="s">
        <v>6</v>
      </c>
      <c r="L28" s="93"/>
    </row>
    <row r="29" spans="1:18" ht="24.95" customHeight="1">
      <c r="A29" s="312" t="s">
        <v>121</v>
      </c>
      <c r="B29" s="296" t="s">
        <v>25</v>
      </c>
      <c r="C29" s="289">
        <v>20610955</v>
      </c>
      <c r="D29" s="297">
        <v>18996855</v>
      </c>
      <c r="E29" s="298">
        <v>4631526</v>
      </c>
      <c r="F29" s="289">
        <v>2384243.0299999998</v>
      </c>
      <c r="G29" s="297">
        <v>2336606</v>
      </c>
      <c r="H29" s="289">
        <v>2149989.0499999998</v>
      </c>
      <c r="I29" s="289">
        <v>2247282.9700000002</v>
      </c>
      <c r="J29" s="289">
        <v>16612611.970000001</v>
      </c>
      <c r="K29" s="290">
        <v>51.478563004936163</v>
      </c>
      <c r="L29" s="94"/>
      <c r="M29" t="s">
        <v>6</v>
      </c>
    </row>
    <row r="30" spans="1:18" ht="6" customHeight="1" thickBot="1">
      <c r="A30" s="313"/>
      <c r="B30" s="314"/>
      <c r="C30" s="315"/>
      <c r="D30" s="315" t="s">
        <v>6</v>
      </c>
      <c r="E30" s="316"/>
      <c r="F30" s="315" t="s">
        <v>6</v>
      </c>
      <c r="G30" s="315"/>
      <c r="H30" s="315"/>
      <c r="I30" s="315"/>
      <c r="J30" s="315" t="s">
        <v>6</v>
      </c>
      <c r="K30" s="317" t="s">
        <v>6</v>
      </c>
    </row>
    <row r="31" spans="1:18" ht="24.95" customHeight="1" thickTop="1">
      <c r="A31" s="636" t="s">
        <v>222</v>
      </c>
      <c r="B31" s="636"/>
      <c r="C31" s="636"/>
      <c r="D31" s="318"/>
      <c r="E31" s="318"/>
      <c r="F31" s="318" t="s">
        <v>6</v>
      </c>
      <c r="G31" s="318"/>
      <c r="H31" s="318"/>
      <c r="I31" s="318"/>
      <c r="J31" s="318" t="s">
        <v>6</v>
      </c>
      <c r="K31" s="9"/>
    </row>
    <row r="32" spans="1:18" ht="24.95" customHeight="1">
      <c r="A32" s="30"/>
      <c r="C32" s="31"/>
      <c r="D32" s="31"/>
      <c r="E32" s="31"/>
      <c r="F32" s="32"/>
      <c r="G32" s="32"/>
      <c r="H32" s="32"/>
      <c r="I32" s="32"/>
      <c r="J32" s="33"/>
      <c r="K32" s="29"/>
    </row>
    <row r="36" spans="11:13">
      <c r="M36" t="s">
        <v>6</v>
      </c>
    </row>
    <row r="38" spans="11:13">
      <c r="K38" s="28" t="s">
        <v>6</v>
      </c>
    </row>
  </sheetData>
  <mergeCells count="10">
    <mergeCell ref="A31:C31"/>
    <mergeCell ref="A1:K1"/>
    <mergeCell ref="A2:K2"/>
    <mergeCell ref="A6:A7"/>
    <mergeCell ref="B6:B7"/>
    <mergeCell ref="K6:K7"/>
    <mergeCell ref="A3:K3"/>
    <mergeCell ref="A4:K4"/>
    <mergeCell ref="I6:J6"/>
    <mergeCell ref="C6:H6"/>
  </mergeCells>
  <phoneticPr fontId="3" type="noConversion"/>
  <pageMargins left="0.23622047244094491" right="0" top="0.55118110236220474" bottom="0.35433070866141736" header="0.51181102362204722" footer="0.98425196850393704"/>
  <pageSetup scale="95" firstPageNumber="0" fitToWidth="0" fitToHeight="0" orientation="landscape" horizontalDpi="4294967294" verticalDpi="4294967294" r:id="rId1"/>
  <headerFooter alignWithMargins="0">
    <oddFooter xml:space="preserve">&amp;R&amp;"Times New Roman,Normal"&amp;12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showGridLines="0" workbookViewId="0">
      <selection activeCell="A4" sqref="A4:I4"/>
    </sheetView>
  </sheetViews>
  <sheetFormatPr baseColWidth="10" defaultRowHeight="12.75"/>
  <cols>
    <col min="1" max="1" width="89.140625" customWidth="1"/>
    <col min="2" max="2" width="11.7109375" customWidth="1"/>
    <col min="3" max="3" width="12.28515625" customWidth="1"/>
    <col min="4" max="4" width="14.7109375" customWidth="1"/>
    <col min="5" max="5" width="11.85546875" style="397" customWidth="1"/>
    <col min="6" max="6" width="11" customWidth="1"/>
    <col min="7" max="7" width="9.85546875" style="397" customWidth="1"/>
    <col min="8" max="8" width="13" customWidth="1"/>
  </cols>
  <sheetData>
    <row r="2" spans="1:11" ht="15.75">
      <c r="A2" s="646" t="s">
        <v>165</v>
      </c>
      <c r="B2" s="646"/>
      <c r="C2" s="646"/>
      <c r="D2" s="646"/>
      <c r="E2" s="646"/>
      <c r="F2" s="646"/>
      <c r="G2" s="646"/>
      <c r="H2" s="646"/>
      <c r="I2" s="646"/>
    </row>
    <row r="3" spans="1:11" ht="15.75">
      <c r="A3" s="646" t="s">
        <v>166</v>
      </c>
      <c r="B3" s="646"/>
      <c r="C3" s="646"/>
      <c r="D3" s="646"/>
      <c r="E3" s="646"/>
      <c r="F3" s="646"/>
      <c r="G3" s="646"/>
      <c r="H3" s="646"/>
      <c r="I3" s="646"/>
    </row>
    <row r="4" spans="1:11" ht="15.75">
      <c r="A4" s="646" t="s">
        <v>327</v>
      </c>
      <c r="B4" s="646"/>
      <c r="C4" s="646"/>
      <c r="D4" s="646"/>
      <c r="E4" s="646"/>
      <c r="F4" s="646"/>
      <c r="G4" s="646"/>
      <c r="H4" s="646"/>
      <c r="I4" s="646"/>
    </row>
    <row r="5" spans="1:11" ht="15.75">
      <c r="A5" s="646" t="s">
        <v>328</v>
      </c>
      <c r="B5" s="646"/>
      <c r="C5" s="646"/>
      <c r="D5" s="646"/>
      <c r="E5" s="646"/>
      <c r="F5" s="646"/>
      <c r="G5" s="646"/>
      <c r="H5" s="646"/>
      <c r="I5" s="646"/>
    </row>
    <row r="6" spans="1:11" ht="16.5" thickBot="1">
      <c r="A6" s="469" t="s">
        <v>6</v>
      </c>
      <c r="B6" s="469"/>
      <c r="C6" s="469"/>
      <c r="D6" s="469"/>
      <c r="E6" s="469"/>
      <c r="F6" s="469"/>
      <c r="G6" s="469"/>
      <c r="H6" s="470"/>
      <c r="I6" s="40"/>
    </row>
    <row r="7" spans="1:11" ht="20.45" customHeight="1">
      <c r="A7" s="652" t="s">
        <v>329</v>
      </c>
      <c r="B7" s="647" t="s">
        <v>23</v>
      </c>
      <c r="C7" s="648"/>
      <c r="D7" s="648"/>
      <c r="E7" s="648"/>
      <c r="F7" s="648"/>
      <c r="G7" s="649"/>
      <c r="H7" s="650" t="s">
        <v>270</v>
      </c>
      <c r="I7" s="611" t="s">
        <v>403</v>
      </c>
    </row>
    <row r="8" spans="1:11" s="397" customFormat="1" ht="20.45" customHeight="1">
      <c r="A8" s="653"/>
      <c r="B8" s="471" t="s">
        <v>58</v>
      </c>
      <c r="C8" s="472" t="s">
        <v>10</v>
      </c>
      <c r="D8" s="473" t="s">
        <v>2</v>
      </c>
      <c r="E8" s="471" t="s">
        <v>381</v>
      </c>
      <c r="F8" s="471" t="s">
        <v>325</v>
      </c>
      <c r="G8" s="471" t="s">
        <v>155</v>
      </c>
      <c r="H8" s="651"/>
      <c r="I8" s="612"/>
    </row>
    <row r="9" spans="1:11" ht="18" customHeight="1">
      <c r="A9" s="474" t="s">
        <v>330</v>
      </c>
      <c r="B9" s="475">
        <f>SUM(B10:B18)</f>
        <v>28748221</v>
      </c>
      <c r="C9" s="475">
        <f t="shared" ref="C9:F9" si="0">SUM(C10:C18)</f>
        <v>25483592</v>
      </c>
      <c r="D9" s="476">
        <f t="shared" si="0"/>
        <v>24126719</v>
      </c>
      <c r="E9" s="475">
        <f t="shared" ref="E9" si="1">SUM(E10:E18)</f>
        <v>755786.95000000007</v>
      </c>
      <c r="F9" s="475">
        <f t="shared" si="0"/>
        <v>29357.910000000003</v>
      </c>
      <c r="G9" s="475">
        <f>SUM(G10:G18)</f>
        <v>21194.13</v>
      </c>
      <c r="H9" s="475">
        <f>SUM(H10:H18)</f>
        <v>23370932.049999997</v>
      </c>
      <c r="I9" s="477">
        <f>+E9*100/D9</f>
        <v>3.1325724397088557</v>
      </c>
    </row>
    <row r="10" spans="1:11" ht="18.600000000000001" customHeight="1">
      <c r="A10" s="478" t="s">
        <v>331</v>
      </c>
      <c r="B10" s="479">
        <v>4639648</v>
      </c>
      <c r="C10" s="480">
        <v>5857750</v>
      </c>
      <c r="D10" s="481">
        <v>5286998</v>
      </c>
      <c r="E10" s="482">
        <v>19654.150000000001</v>
      </c>
      <c r="F10" s="482">
        <v>0</v>
      </c>
      <c r="G10" s="482"/>
      <c r="H10" s="482">
        <v>5267343.8499999996</v>
      </c>
      <c r="I10" s="483">
        <f>+E10*100/D10</f>
        <v>0.37174498647436605</v>
      </c>
    </row>
    <row r="11" spans="1:11" ht="18.600000000000001" customHeight="1">
      <c r="A11" s="478" t="s">
        <v>332</v>
      </c>
      <c r="B11" s="484">
        <v>352260</v>
      </c>
      <c r="C11" s="480">
        <v>352260</v>
      </c>
      <c r="D11" s="481">
        <v>84565</v>
      </c>
      <c r="E11" s="482">
        <v>11521.33</v>
      </c>
      <c r="F11" s="482">
        <v>11521.33</v>
      </c>
      <c r="G11" s="482">
        <v>4609.13</v>
      </c>
      <c r="H11" s="482">
        <v>73043.67</v>
      </c>
      <c r="I11" s="483">
        <f>+E11*100/D11</f>
        <v>13.62422988233903</v>
      </c>
    </row>
    <row r="12" spans="1:11" ht="23.45" customHeight="1">
      <c r="A12" s="485" t="s">
        <v>333</v>
      </c>
      <c r="B12" s="479">
        <v>1104990</v>
      </c>
      <c r="C12" s="486">
        <v>2879654</v>
      </c>
      <c r="D12" s="481">
        <v>2788632</v>
      </c>
      <c r="E12" s="482">
        <v>77052.320000000007</v>
      </c>
      <c r="F12" s="482">
        <v>17836.580000000002</v>
      </c>
      <c r="G12" s="482">
        <v>16585</v>
      </c>
      <c r="H12" s="482">
        <v>2711579.68</v>
      </c>
      <c r="I12" s="483">
        <f>+E12*100/D12</f>
        <v>2.7630867034445568</v>
      </c>
    </row>
    <row r="13" spans="1:11" ht="16.149999999999999" customHeight="1">
      <c r="A13" s="487" t="s">
        <v>334</v>
      </c>
      <c r="B13" s="479">
        <v>38379</v>
      </c>
      <c r="C13" s="486">
        <v>30702</v>
      </c>
      <c r="D13" s="488">
        <v>0</v>
      </c>
      <c r="E13" s="489">
        <v>0</v>
      </c>
      <c r="F13" s="489">
        <v>0</v>
      </c>
      <c r="G13" s="489"/>
      <c r="H13" s="489">
        <v>0</v>
      </c>
      <c r="I13" s="483" t="s">
        <v>6</v>
      </c>
      <c r="K13" t="s">
        <v>6</v>
      </c>
    </row>
    <row r="14" spans="1:11" ht="18" customHeight="1">
      <c r="A14" s="487" t="s">
        <v>335</v>
      </c>
      <c r="B14" s="479">
        <v>42953</v>
      </c>
      <c r="C14" s="486">
        <v>34361</v>
      </c>
      <c r="D14" s="488"/>
      <c r="E14" s="489"/>
      <c r="F14" s="489"/>
      <c r="G14" s="489"/>
      <c r="H14" s="489"/>
      <c r="I14" s="483" t="s">
        <v>6</v>
      </c>
    </row>
    <row r="15" spans="1:11" ht="17.45" customHeight="1">
      <c r="A15" s="487" t="s">
        <v>336</v>
      </c>
      <c r="B15" s="479">
        <v>2025000</v>
      </c>
      <c r="C15" s="486">
        <v>1620000</v>
      </c>
      <c r="D15" s="488">
        <v>1620000</v>
      </c>
      <c r="E15" s="489"/>
      <c r="F15" s="489"/>
      <c r="G15" s="489"/>
      <c r="H15" s="489">
        <v>1620000</v>
      </c>
      <c r="I15" s="483" t="s">
        <v>6</v>
      </c>
    </row>
    <row r="16" spans="1:11" ht="12.6" customHeight="1">
      <c r="A16" s="487" t="s">
        <v>337</v>
      </c>
      <c r="B16" s="479">
        <v>2795500</v>
      </c>
      <c r="C16" s="486">
        <v>967635.05</v>
      </c>
      <c r="D16" s="488">
        <v>911637.05</v>
      </c>
      <c r="E16" s="489"/>
      <c r="F16" s="489"/>
      <c r="G16" s="489"/>
      <c r="H16" s="489">
        <v>911637.05</v>
      </c>
      <c r="I16" s="483" t="s">
        <v>6</v>
      </c>
    </row>
    <row r="17" spans="1:9" ht="15" customHeight="1">
      <c r="A17" s="490" t="s">
        <v>338</v>
      </c>
      <c r="B17" s="479">
        <v>148815</v>
      </c>
      <c r="C17" s="479">
        <v>338908.95</v>
      </c>
      <c r="D17" s="489">
        <v>296640.95</v>
      </c>
      <c r="E17" s="489"/>
      <c r="F17" s="489"/>
      <c r="G17" s="489"/>
      <c r="H17" s="489">
        <v>296640.95</v>
      </c>
      <c r="I17" s="491" t="s">
        <v>6</v>
      </c>
    </row>
    <row r="18" spans="1:9">
      <c r="A18" s="478" t="s">
        <v>339</v>
      </c>
      <c r="B18" s="479">
        <v>17600676</v>
      </c>
      <c r="C18" s="479">
        <v>13402321</v>
      </c>
      <c r="D18" s="489">
        <v>13138246</v>
      </c>
      <c r="E18" s="489">
        <v>647559.15</v>
      </c>
      <c r="F18" s="489" t="s">
        <v>6</v>
      </c>
      <c r="G18" s="489"/>
      <c r="H18" s="489">
        <v>12490686.85</v>
      </c>
      <c r="I18" s="483">
        <f>+E18*100/D18</f>
        <v>4.9288097513168809</v>
      </c>
    </row>
    <row r="19" spans="1:9" ht="18" customHeight="1">
      <c r="A19" s="492" t="s">
        <v>340</v>
      </c>
      <c r="B19" s="493">
        <f>SUM(B20:B40)</f>
        <v>25866664</v>
      </c>
      <c r="C19" s="493">
        <f t="shared" ref="C19" si="2">SUM(C20:C40)</f>
        <v>27149965</v>
      </c>
      <c r="D19" s="493">
        <f>SUM(D20:D40)</f>
        <v>21027979</v>
      </c>
      <c r="E19" s="493">
        <f t="shared" ref="E19:G19" si="3">SUM(E20:E40)</f>
        <v>1987056.87</v>
      </c>
      <c r="F19" s="493">
        <f t="shared" si="3"/>
        <v>137362.38</v>
      </c>
      <c r="G19" s="493">
        <f t="shared" si="3"/>
        <v>110081.39000000001</v>
      </c>
      <c r="H19" s="493">
        <f>SUM(H20:H40)</f>
        <v>19040922.129999999</v>
      </c>
      <c r="I19" s="477">
        <f>+E19*100/D19</f>
        <v>9.4495855735827021</v>
      </c>
    </row>
    <row r="20" spans="1:9" ht="16.899999999999999" customHeight="1">
      <c r="A20" s="485" t="s">
        <v>341</v>
      </c>
      <c r="B20" s="494">
        <v>196000</v>
      </c>
      <c r="C20" s="494">
        <v>521180</v>
      </c>
      <c r="D20" s="482">
        <v>423180</v>
      </c>
      <c r="E20" s="482">
        <v>61271.45</v>
      </c>
      <c r="F20" s="482">
        <v>0</v>
      </c>
      <c r="G20" s="482"/>
      <c r="H20" s="482">
        <v>361908.55</v>
      </c>
      <c r="I20" s="483">
        <f>+E20*100/D20</f>
        <v>14.478815161397041</v>
      </c>
    </row>
    <row r="21" spans="1:9" ht="16.149999999999999" customHeight="1">
      <c r="A21" s="485" t="s">
        <v>342</v>
      </c>
      <c r="B21" s="494">
        <v>16381823</v>
      </c>
      <c r="C21" s="494">
        <v>16378009</v>
      </c>
      <c r="D21" s="482">
        <v>13640614</v>
      </c>
      <c r="E21" s="482">
        <v>1511588.57</v>
      </c>
      <c r="F21" s="482">
        <v>67890.83</v>
      </c>
      <c r="G21" s="482">
        <v>42106.76</v>
      </c>
      <c r="H21" s="482">
        <v>12129025.43</v>
      </c>
      <c r="I21" s="483">
        <f>+E21*100/D21</f>
        <v>11.081528808014067</v>
      </c>
    </row>
    <row r="22" spans="1:9" ht="14.45" customHeight="1">
      <c r="A22" s="485" t="s">
        <v>343</v>
      </c>
      <c r="B22" s="494">
        <v>155763</v>
      </c>
      <c r="C22" s="494">
        <v>254263</v>
      </c>
      <c r="D22" s="482">
        <v>209007</v>
      </c>
      <c r="E22" s="482">
        <v>30068.07</v>
      </c>
      <c r="F22" s="482"/>
      <c r="G22" s="482"/>
      <c r="H22" s="482">
        <v>178938.93</v>
      </c>
      <c r="I22" s="483">
        <f>+E22*100/D22</f>
        <v>14.386154530709497</v>
      </c>
    </row>
    <row r="23" spans="1:9" ht="12.6" customHeight="1">
      <c r="A23" s="485" t="s">
        <v>344</v>
      </c>
      <c r="B23" s="494">
        <v>115314</v>
      </c>
      <c r="C23" s="494">
        <v>115314</v>
      </c>
      <c r="D23" s="482">
        <v>23063</v>
      </c>
      <c r="E23" s="482">
        <v>845.3</v>
      </c>
      <c r="F23" s="482"/>
      <c r="G23" s="482"/>
      <c r="H23" s="482">
        <v>22217.7</v>
      </c>
      <c r="I23" s="483">
        <f>+E23*100/D23</f>
        <v>3.6651779907210682</v>
      </c>
    </row>
    <row r="24" spans="1:9" ht="14.45" customHeight="1">
      <c r="A24" s="485" t="s">
        <v>345</v>
      </c>
      <c r="B24" s="494">
        <v>1000000</v>
      </c>
      <c r="C24" s="494">
        <v>910000</v>
      </c>
      <c r="D24" s="482">
        <v>910000</v>
      </c>
      <c r="E24" s="482">
        <v>97522.98</v>
      </c>
      <c r="F24" s="482">
        <v>17443.62</v>
      </c>
      <c r="G24" s="482">
        <v>15946.7</v>
      </c>
      <c r="H24" s="482">
        <v>812477.02</v>
      </c>
      <c r="I24" s="483">
        <f>+E24*100/D24</f>
        <v>10.716810989010989</v>
      </c>
    </row>
    <row r="25" spans="1:9" ht="16.899999999999999" customHeight="1">
      <c r="A25" s="485" t="s">
        <v>346</v>
      </c>
      <c r="B25" s="494">
        <v>513000</v>
      </c>
      <c r="C25" s="494">
        <v>889903</v>
      </c>
      <c r="D25" s="482">
        <v>889903</v>
      </c>
      <c r="E25" s="482"/>
      <c r="F25" s="482"/>
      <c r="G25" s="482"/>
      <c r="H25" s="482">
        <v>889903</v>
      </c>
      <c r="I25" s="483">
        <f>+E25*100/D25</f>
        <v>0</v>
      </c>
    </row>
    <row r="26" spans="1:9" ht="14.45" customHeight="1">
      <c r="A26" s="485" t="s">
        <v>347</v>
      </c>
      <c r="B26" s="494">
        <v>1000000</v>
      </c>
      <c r="C26" s="494">
        <v>1000000</v>
      </c>
      <c r="D26" s="482">
        <v>200003</v>
      </c>
      <c r="E26" s="482"/>
      <c r="F26" s="482"/>
      <c r="G26" s="482"/>
      <c r="H26" s="482">
        <v>200003</v>
      </c>
      <c r="I26" s="483">
        <f>+E26*100/D26</f>
        <v>0</v>
      </c>
    </row>
    <row r="27" spans="1:9" ht="16.899999999999999" customHeight="1">
      <c r="A27" s="485" t="s">
        <v>348</v>
      </c>
      <c r="B27" s="494">
        <v>1275000</v>
      </c>
      <c r="C27" s="494">
        <v>1663022</v>
      </c>
      <c r="D27" s="482">
        <v>1525522</v>
      </c>
      <c r="E27" s="482">
        <v>275331.03000000003</v>
      </c>
      <c r="F27" s="482">
        <v>52027.93</v>
      </c>
      <c r="G27" s="482">
        <v>52027.93</v>
      </c>
      <c r="H27" s="482">
        <v>1250190.97</v>
      </c>
      <c r="I27" s="483">
        <f>+E27*100/D27</f>
        <v>18.048315920714355</v>
      </c>
    </row>
    <row r="28" spans="1:9" ht="25.15" customHeight="1">
      <c r="A28" s="485" t="s">
        <v>349</v>
      </c>
      <c r="B28" s="494">
        <v>1372996</v>
      </c>
      <c r="C28" s="494">
        <v>1372996</v>
      </c>
      <c r="D28" s="482">
        <v>1021089</v>
      </c>
      <c r="E28" s="482"/>
      <c r="F28" s="482"/>
      <c r="G28" s="482"/>
      <c r="H28" s="482">
        <v>1021089</v>
      </c>
      <c r="I28" s="483">
        <f>+E28*100/D28</f>
        <v>0</v>
      </c>
    </row>
    <row r="29" spans="1:9" ht="14.45" customHeight="1">
      <c r="A29" s="485" t="s">
        <v>350</v>
      </c>
      <c r="B29" s="494">
        <v>379970</v>
      </c>
      <c r="C29" s="494">
        <v>379970</v>
      </c>
      <c r="D29" s="482">
        <v>95789</v>
      </c>
      <c r="E29" s="482"/>
      <c r="F29" s="482"/>
      <c r="G29" s="482"/>
      <c r="H29" s="482">
        <v>95789</v>
      </c>
      <c r="I29" s="483">
        <f>+E29*100/D29</f>
        <v>0</v>
      </c>
    </row>
    <row r="30" spans="1:9" ht="15.6" customHeight="1">
      <c r="A30" s="485" t="s">
        <v>351</v>
      </c>
      <c r="B30" s="494">
        <v>47851</v>
      </c>
      <c r="C30" s="494">
        <v>75671</v>
      </c>
      <c r="D30" s="482">
        <v>37391</v>
      </c>
      <c r="E30" s="482"/>
      <c r="F30" s="482"/>
      <c r="G30" s="482"/>
      <c r="H30" s="482">
        <v>37391</v>
      </c>
      <c r="I30" s="483">
        <f>+E30*100/D30</f>
        <v>0</v>
      </c>
    </row>
    <row r="31" spans="1:9" ht="18" customHeight="1">
      <c r="A31" s="485" t="s">
        <v>352</v>
      </c>
      <c r="B31" s="494">
        <v>100000</v>
      </c>
      <c r="C31" s="494">
        <v>101700</v>
      </c>
      <c r="D31" s="482">
        <v>100658</v>
      </c>
      <c r="E31" s="482"/>
      <c r="F31" s="482"/>
      <c r="G31" s="482"/>
      <c r="H31" s="482">
        <v>100658</v>
      </c>
      <c r="I31" s="483">
        <f>+E31*100/D31</f>
        <v>0</v>
      </c>
    </row>
    <row r="32" spans="1:9" ht="20.45" customHeight="1">
      <c r="A32" s="485" t="s">
        <v>353</v>
      </c>
      <c r="B32" s="494">
        <v>750000</v>
      </c>
      <c r="C32" s="494">
        <v>744069</v>
      </c>
      <c r="D32" s="482">
        <v>369069</v>
      </c>
      <c r="E32" s="482"/>
      <c r="F32" s="482"/>
      <c r="G32" s="482"/>
      <c r="H32" s="482">
        <v>369069</v>
      </c>
      <c r="I32" s="483">
        <f>+E32*100/D32</f>
        <v>0</v>
      </c>
    </row>
    <row r="33" spans="1:9" ht="17.45" customHeight="1">
      <c r="A33" s="485" t="s">
        <v>354</v>
      </c>
      <c r="B33" s="494">
        <v>533372</v>
      </c>
      <c r="C33" s="494">
        <v>564877</v>
      </c>
      <c r="D33" s="482">
        <v>360494</v>
      </c>
      <c r="E33" s="482">
        <v>1461.21</v>
      </c>
      <c r="F33" s="482"/>
      <c r="G33" s="482"/>
      <c r="H33" s="482">
        <v>359032.79</v>
      </c>
      <c r="I33" s="483">
        <f>+E33*100/D33</f>
        <v>0.40533545634601409</v>
      </c>
    </row>
    <row r="34" spans="1:9" ht="16.149999999999999" customHeight="1">
      <c r="A34" s="485" t="s">
        <v>355</v>
      </c>
      <c r="B34" s="494">
        <v>278782</v>
      </c>
      <c r="C34" s="494">
        <v>278782</v>
      </c>
      <c r="D34" s="482">
        <v>236437</v>
      </c>
      <c r="E34" s="482">
        <v>5058.8</v>
      </c>
      <c r="F34" s="482"/>
      <c r="G34" s="482"/>
      <c r="H34" s="482">
        <v>231378.2</v>
      </c>
      <c r="I34" s="483">
        <f>+E34*100/D34</f>
        <v>2.1395974403329427</v>
      </c>
    </row>
    <row r="35" spans="1:9" ht="26.45" customHeight="1">
      <c r="A35" s="485" t="s">
        <v>356</v>
      </c>
      <c r="B35" s="494">
        <v>873687</v>
      </c>
      <c r="C35" s="494">
        <v>919937</v>
      </c>
      <c r="D35" s="482">
        <v>691073</v>
      </c>
      <c r="E35" s="482"/>
      <c r="F35" s="482"/>
      <c r="G35" s="482"/>
      <c r="H35" s="482">
        <v>691073</v>
      </c>
      <c r="I35" s="483">
        <f>+E35*100/D35</f>
        <v>0</v>
      </c>
    </row>
    <row r="36" spans="1:9" ht="27" customHeight="1">
      <c r="A36" s="485" t="s">
        <v>357</v>
      </c>
      <c r="B36" s="494">
        <v>558027</v>
      </c>
      <c r="C36" s="494">
        <v>558027</v>
      </c>
      <c r="D36" s="482">
        <v>111609</v>
      </c>
      <c r="E36" s="482">
        <v>3909.46</v>
      </c>
      <c r="F36" s="482"/>
      <c r="G36" s="482"/>
      <c r="H36" s="482">
        <v>107699.54</v>
      </c>
      <c r="I36" s="483">
        <f>+E36*100/D36</f>
        <v>3.5028178731105912</v>
      </c>
    </row>
    <row r="37" spans="1:9" ht="21" customHeight="1">
      <c r="A37" s="485" t="s">
        <v>358</v>
      </c>
      <c r="B37" s="494">
        <v>30174</v>
      </c>
      <c r="C37" s="494">
        <v>30174</v>
      </c>
      <c r="D37" s="482">
        <v>6035</v>
      </c>
      <c r="E37" s="482"/>
      <c r="F37" s="482"/>
      <c r="G37" s="482"/>
      <c r="H37" s="482">
        <v>6035</v>
      </c>
      <c r="I37" s="483">
        <f>+E37*100/D37</f>
        <v>0</v>
      </c>
    </row>
    <row r="38" spans="1:9" ht="27.6" customHeight="1">
      <c r="A38" s="485" t="s">
        <v>359</v>
      </c>
      <c r="B38" s="494">
        <v>221793</v>
      </c>
      <c r="C38" s="494">
        <v>221793</v>
      </c>
      <c r="D38" s="482">
        <v>44368</v>
      </c>
      <c r="E38" s="482"/>
      <c r="F38" s="482"/>
      <c r="G38" s="482"/>
      <c r="H38" s="482">
        <v>44368</v>
      </c>
      <c r="I38" s="483">
        <f>+E38*100/D38</f>
        <v>0</v>
      </c>
    </row>
    <row r="39" spans="1:9" ht="21.6" customHeight="1">
      <c r="A39" s="485" t="s">
        <v>360</v>
      </c>
      <c r="B39" s="494">
        <v>36105</v>
      </c>
      <c r="C39" s="494">
        <v>64517</v>
      </c>
      <c r="D39" s="482">
        <v>64517</v>
      </c>
      <c r="E39" s="482"/>
      <c r="F39" s="482"/>
      <c r="G39" s="482"/>
      <c r="H39" s="482">
        <v>64517</v>
      </c>
      <c r="I39" s="483">
        <f>+E39*100/D39</f>
        <v>0</v>
      </c>
    </row>
    <row r="40" spans="1:9" ht="18" customHeight="1">
      <c r="A40" s="485" t="s">
        <v>361</v>
      </c>
      <c r="B40" s="494">
        <v>47007</v>
      </c>
      <c r="C40" s="494">
        <v>105761</v>
      </c>
      <c r="D40" s="482">
        <v>68158</v>
      </c>
      <c r="E40" s="482"/>
      <c r="F40" s="482"/>
      <c r="G40" s="482"/>
      <c r="H40" s="482">
        <v>68158</v>
      </c>
      <c r="I40" s="483">
        <f>+E40*100/D40</f>
        <v>0</v>
      </c>
    </row>
    <row r="41" spans="1:9">
      <c r="A41" s="492" t="s">
        <v>362</v>
      </c>
      <c r="B41" s="475">
        <f>SUM(B42:B51)</f>
        <v>21077280</v>
      </c>
      <c r="C41" s="475">
        <f t="shared" ref="C41:F41" si="4">SUM(C42:C51)</f>
        <v>23058608</v>
      </c>
      <c r="D41" s="475">
        <f t="shared" si="4"/>
        <v>12860855</v>
      </c>
      <c r="E41" s="475">
        <f>SUM(E42:E51)</f>
        <v>2509207.1100000003</v>
      </c>
      <c r="F41" s="475">
        <f t="shared" si="4"/>
        <v>2974.33</v>
      </c>
      <c r="G41" s="475">
        <f>SUM(G42:G51)</f>
        <v>0</v>
      </c>
      <c r="H41" s="475">
        <f>SUM(H42:H51)</f>
        <v>11822962.560000001</v>
      </c>
      <c r="I41" s="477">
        <f>+E41*100/D41</f>
        <v>19.510422207543748</v>
      </c>
    </row>
    <row r="42" spans="1:9">
      <c r="A42" s="495" t="s">
        <v>363</v>
      </c>
      <c r="B42" s="496">
        <v>200000</v>
      </c>
      <c r="C42" s="496">
        <v>802577</v>
      </c>
      <c r="D42" s="496">
        <v>742577</v>
      </c>
      <c r="E42" s="496"/>
      <c r="F42" s="496"/>
      <c r="G42" s="496"/>
      <c r="H42" s="496">
        <v>742577</v>
      </c>
      <c r="I42" s="483">
        <f>+E42*100/D42</f>
        <v>0</v>
      </c>
    </row>
    <row r="43" spans="1:9">
      <c r="A43" s="495" t="s">
        <v>364</v>
      </c>
      <c r="B43" s="497">
        <v>779587</v>
      </c>
      <c r="C43" s="497">
        <v>779587</v>
      </c>
      <c r="D43" s="497">
        <v>605711</v>
      </c>
      <c r="E43" s="497">
        <v>40000</v>
      </c>
      <c r="F43" s="497"/>
      <c r="G43" s="497"/>
      <c r="H43" s="497">
        <v>565711</v>
      </c>
      <c r="I43" s="483">
        <f>+E43*100/D43</f>
        <v>6.6038094074566915</v>
      </c>
    </row>
    <row r="44" spans="1:9" ht="22.9" customHeight="1">
      <c r="A44" s="487" t="s">
        <v>365</v>
      </c>
      <c r="B44" s="497">
        <v>100000</v>
      </c>
      <c r="C44" s="497">
        <v>1471315</v>
      </c>
      <c r="D44" s="497">
        <v>1471315</v>
      </c>
      <c r="E44" s="497">
        <v>1471314.67</v>
      </c>
      <c r="F44" s="497"/>
      <c r="G44" s="497"/>
      <c r="H44" s="497">
        <v>1471315</v>
      </c>
      <c r="I44" s="483">
        <f>+E44*100/D44</f>
        <v>99.999977571084372</v>
      </c>
    </row>
    <row r="45" spans="1:9" ht="14.45" customHeight="1">
      <c r="A45" s="487" t="s">
        <v>366</v>
      </c>
      <c r="B45" s="497">
        <v>2500000</v>
      </c>
      <c r="C45" s="497">
        <v>2500000</v>
      </c>
      <c r="D45" s="497">
        <v>500000</v>
      </c>
      <c r="E45" s="497"/>
      <c r="F45" s="497"/>
      <c r="G45" s="497"/>
      <c r="H45" s="497">
        <v>500000</v>
      </c>
      <c r="I45" s="483">
        <f>+E45*100/D45</f>
        <v>0</v>
      </c>
    </row>
    <row r="46" spans="1:9" ht="16.149999999999999" customHeight="1">
      <c r="A46" s="487" t="s">
        <v>367</v>
      </c>
      <c r="B46" s="497">
        <v>776450</v>
      </c>
      <c r="C46" s="497">
        <v>776450</v>
      </c>
      <c r="D46" s="497">
        <v>776450</v>
      </c>
      <c r="E46" s="497">
        <v>153510</v>
      </c>
      <c r="F46" s="497"/>
      <c r="G46" s="497"/>
      <c r="H46" s="497">
        <v>622940</v>
      </c>
      <c r="I46" s="483">
        <f>+E46*100/D46</f>
        <v>19.770751497198788</v>
      </c>
    </row>
    <row r="47" spans="1:9" ht="13.15" customHeight="1">
      <c r="A47" s="487" t="s">
        <v>368</v>
      </c>
      <c r="B47" s="497">
        <v>76951</v>
      </c>
      <c r="C47" s="497">
        <v>76951</v>
      </c>
      <c r="D47" s="497">
        <v>15391</v>
      </c>
      <c r="E47" s="497"/>
      <c r="F47" s="497"/>
      <c r="G47" s="497"/>
      <c r="H47" s="497">
        <v>15391</v>
      </c>
      <c r="I47" s="483">
        <f>+E47*100/D47</f>
        <v>0</v>
      </c>
    </row>
    <row r="48" spans="1:9" ht="17.45" customHeight="1">
      <c r="A48" s="487" t="s">
        <v>369</v>
      </c>
      <c r="B48" s="497">
        <v>3466500</v>
      </c>
      <c r="C48" s="497">
        <v>3466500</v>
      </c>
      <c r="D48" s="497">
        <v>693300</v>
      </c>
      <c r="E48" s="497"/>
      <c r="F48" s="497"/>
      <c r="G48" s="497"/>
      <c r="H48" s="497">
        <v>693300</v>
      </c>
      <c r="I48" s="483">
        <f>+E48*100/D48</f>
        <v>0</v>
      </c>
    </row>
    <row r="49" spans="1:9" ht="17.45" customHeight="1">
      <c r="A49" s="487" t="s">
        <v>370</v>
      </c>
      <c r="B49" s="497">
        <v>3000000</v>
      </c>
      <c r="C49" s="497">
        <v>3007436</v>
      </c>
      <c r="D49" s="497">
        <v>990507</v>
      </c>
      <c r="E49" s="497">
        <v>189338.64</v>
      </c>
      <c r="F49" s="497"/>
      <c r="G49" s="497"/>
      <c r="H49" s="497">
        <v>801168.36</v>
      </c>
      <c r="I49" s="483">
        <f>+E49*100/D49</f>
        <v>19.115325787702663</v>
      </c>
    </row>
    <row r="50" spans="1:9" ht="17.45" customHeight="1">
      <c r="A50" s="487" t="s">
        <v>371</v>
      </c>
      <c r="B50" s="497">
        <v>9327792</v>
      </c>
      <c r="C50" s="497">
        <v>9327792</v>
      </c>
      <c r="D50" s="497">
        <v>6320604</v>
      </c>
      <c r="E50" s="497">
        <v>655043.80000000005</v>
      </c>
      <c r="F50" s="497">
        <v>2974.33</v>
      </c>
      <c r="G50" s="497">
        <v>0</v>
      </c>
      <c r="H50" s="497">
        <v>5665560.2000000002</v>
      </c>
      <c r="I50" s="483">
        <f>+E50*100/D50</f>
        <v>10.363626640745094</v>
      </c>
    </row>
    <row r="51" spans="1:9" ht="21.6" customHeight="1">
      <c r="A51" s="487" t="s">
        <v>372</v>
      </c>
      <c r="B51" s="498">
        <v>850000</v>
      </c>
      <c r="C51" s="498">
        <v>850000</v>
      </c>
      <c r="D51" s="497">
        <v>745000</v>
      </c>
      <c r="E51" s="497"/>
      <c r="F51" s="497"/>
      <c r="G51" s="497"/>
      <c r="H51" s="497">
        <v>745000</v>
      </c>
      <c r="I51" s="483">
        <f>+E51*100/D51</f>
        <v>0</v>
      </c>
    </row>
    <row r="52" spans="1:9">
      <c r="A52" s="474" t="s">
        <v>20</v>
      </c>
      <c r="B52" s="499">
        <f t="shared" ref="B52:H52" si="5">B9+B19+B41</f>
        <v>75692165</v>
      </c>
      <c r="C52" s="499">
        <f t="shared" si="5"/>
        <v>75692165</v>
      </c>
      <c r="D52" s="499">
        <f t="shared" si="5"/>
        <v>58015553</v>
      </c>
      <c r="E52" s="499">
        <f t="shared" si="5"/>
        <v>5252050.9300000006</v>
      </c>
      <c r="F52" s="499">
        <f t="shared" si="5"/>
        <v>169694.62</v>
      </c>
      <c r="G52" s="499">
        <f t="shared" si="5"/>
        <v>131275.52000000002</v>
      </c>
      <c r="H52" s="499">
        <f t="shared" si="5"/>
        <v>54234816.739999995</v>
      </c>
      <c r="I52" s="477">
        <f>+E52*100/D52</f>
        <v>9.0528326602350937</v>
      </c>
    </row>
    <row r="53" spans="1:9">
      <c r="A53" s="572" t="s">
        <v>373</v>
      </c>
      <c r="B53" s="40"/>
      <c r="C53" s="40"/>
      <c r="D53" s="40"/>
      <c r="E53" s="40"/>
      <c r="F53" s="40"/>
      <c r="G53" s="40"/>
      <c r="H53" s="40"/>
      <c r="I53" s="12"/>
    </row>
  </sheetData>
  <mergeCells count="8">
    <mergeCell ref="A2:I2"/>
    <mergeCell ref="A3:I3"/>
    <mergeCell ref="A4:I4"/>
    <mergeCell ref="A5:I5"/>
    <mergeCell ref="B7:G7"/>
    <mergeCell ref="H7:H8"/>
    <mergeCell ref="I7:I8"/>
    <mergeCell ref="A7:A8"/>
  </mergeCells>
  <pageMargins left="0.11811023622047245" right="0.11811023622047245" top="0.74803149606299213" bottom="0.74803149606299213" header="0.31496062992125984" footer="0.31496062992125984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16</vt:i4>
      </vt:variant>
    </vt:vector>
  </HeadingPairs>
  <TitlesOfParts>
    <vt:vector size="26" baseType="lpstr">
      <vt:lpstr>RESUMEN</vt:lpstr>
      <vt:lpstr>BALANCE</vt:lpstr>
      <vt:lpstr>INGRESOS</vt:lpstr>
      <vt:lpstr>FINNCIAMIENTO</vt:lpstr>
      <vt:lpstr>FLUJO</vt:lpstr>
      <vt:lpstr>BALANCE GASTOS</vt:lpstr>
      <vt:lpstr>FUNCIONAMIENTO CTA</vt:lpstr>
      <vt:lpstr>EST PROG</vt:lpstr>
      <vt:lpstr>PROYECTOS</vt:lpstr>
      <vt:lpstr>INVERSIONES</vt:lpstr>
      <vt:lpstr>BALANCE!Área_de_impresión</vt:lpstr>
      <vt:lpstr>'BALANCE GASTOS'!Área_de_impresión</vt:lpstr>
      <vt:lpstr>'EST PROG'!Área_de_impresión</vt:lpstr>
      <vt:lpstr>FINNCIAMIENTO!Área_de_impresión</vt:lpstr>
      <vt:lpstr>FLUJO!Área_de_impresión</vt:lpstr>
      <vt:lpstr>'FUNCIONAMIENTO CTA'!Área_de_impresión</vt:lpstr>
      <vt:lpstr>INGRESOS!Área_de_impresión</vt:lpstr>
      <vt:lpstr>INVERSIONES!Área_de_impresión</vt:lpstr>
      <vt:lpstr>Excel_BuiltIn_Print_Area_7</vt:lpstr>
      <vt:lpstr>Excel_BuiltIn_Print_Area_7_1</vt:lpstr>
      <vt:lpstr>Excel_BuiltIn_Print_Area_7_1_1</vt:lpstr>
      <vt:lpstr>Excel_BuiltIn_Print_Area_9_1</vt:lpstr>
      <vt:lpstr>Excel_BuiltIn_Print_Titles_11</vt:lpstr>
      <vt:lpstr>Excel_BuiltIn_Print_Titles_7</vt:lpstr>
      <vt:lpstr>BALANCE!Títulos_a_imprimir</vt:lpstr>
      <vt:lpstr>'BALANCE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2024-04-09T18:24:11Z</cp:lastPrinted>
  <dcterms:created xsi:type="dcterms:W3CDTF">2010-01-07T20:52:23Z</dcterms:created>
  <dcterms:modified xsi:type="dcterms:W3CDTF">2024-04-10T14:50:09Z</dcterms:modified>
</cp:coreProperties>
</file>