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Z:\PRESUPUESTO_SERVIDOR\4. EJECUCIÓN PRESUPUESTARIA POR AÑO\INFORMES DE EJECUCION POR AÑO\2026\ABRIL\"/>
    </mc:Choice>
  </mc:AlternateContent>
  <xr:revisionPtr revIDLastSave="0" documentId="13_ncr:1_{07D5B396-096C-4CEC-A864-70BE38452038}" xr6:coauthVersionLast="47" xr6:coauthVersionMax="47" xr10:uidLastSave="{00000000-0000-0000-0000-000000000000}"/>
  <bookViews>
    <workbookView xWindow="-120" yWindow="-120" windowWidth="29040" windowHeight="15720" tabRatio="875" xr2:uid="{00000000-000D-0000-FFFF-FFFF00000000}"/>
  </bookViews>
  <sheets>
    <sheet name="RESUMEN" sheetId="18" r:id="rId1"/>
    <sheet name="RECAUDACIÓN ING" sheetId="8" r:id="rId2"/>
    <sheet name="INGRESOS" sheetId="9" r:id="rId3"/>
    <sheet name="FINANCIAMIENTO" sheetId="63" r:id="rId4"/>
    <sheet name="FLUJO" sheetId="11" r:id="rId5"/>
    <sheet name="BALANCE GASTOS" sheetId="12" r:id="rId6"/>
    <sheet name="FUNC OBJETO" sheetId="24" r:id="rId7"/>
    <sheet name="ESTRUCTURA PROG" sheetId="15" r:id="rId8"/>
    <sheet name="FUNCIONAMIENTO CTA" sheetId="26" r:id="rId9"/>
    <sheet name="PROYECTOS INV" sheetId="60" r:id="rId10"/>
    <sheet name="EJEC INV" sheetId="65" r:id="rId11"/>
  </sheets>
  <externalReferences>
    <externalReference r:id="rId12"/>
  </externalReferences>
  <definedNames>
    <definedName name="a">"$#REF!.$CP$1"</definedName>
    <definedName name="_xlnm.Print_Area" localSheetId="5">'BALANCE GASTOS'!$A$6:$K$53</definedName>
    <definedName name="_xlnm.Print_Area" localSheetId="10">'EJEC INV'!$A$1:$O$143</definedName>
    <definedName name="_xlnm.Print_Area" localSheetId="7">'ESTRUCTURA PROG'!$A$3:$L$32</definedName>
    <definedName name="_xlnm.Print_Area" localSheetId="3">FINANCIAMIENTO!$A$1:$H$35</definedName>
    <definedName name="_xlnm.Print_Area" localSheetId="4">FLUJO!$A$3:$H$54</definedName>
    <definedName name="_xlnm.Print_Area" localSheetId="8">'FUNCIONAMIENTO CTA'!$A$1:$M$57</definedName>
    <definedName name="_xlnm.Print_Area" localSheetId="2">INGRESOS!$A$1:$J$33</definedName>
    <definedName name="_xlnm.Print_Area" localSheetId="9">'PROYECTOS INV'!$A$8:$L$51</definedName>
    <definedName name="Excel_BuiltIn_Print_Area_12_1">"$#REF!.$A$1:$L$197"</definedName>
    <definedName name="Excel_BuiltIn_Print_Area_12_1_1">"$#REF!.$B$10:$L$205"</definedName>
    <definedName name="Excel_BuiltIn_Print_Area_12_1_1_1">"$#REF!.$B$10:$L$206"</definedName>
    <definedName name="Excel_BuiltIn_Print_Area_7">'RECAUDACIÓN ING'!$B$3:$I$49</definedName>
    <definedName name="Excel_BuiltIn_Print_Area_7_1">'RECAUDACIÓN ING'!$B$3:$I$43</definedName>
    <definedName name="Excel_BuiltIn_Print_Area_7_1_1">'RECAUDACIÓN ING'!$B$3:$I$49</definedName>
    <definedName name="Excel_BuiltIn_Print_Area_8_1">[1]INGRESOS!$A$6:$I$39</definedName>
    <definedName name="Excel_BuiltIn_Print_Area_8_1_1">[1]INGRESOS!$A$6:$I$40</definedName>
    <definedName name="Excel_BuiltIn_Print_Area_9_1">FINANCIAMIENTO!$A$4:$H$36</definedName>
    <definedName name="Excel_BuiltIn_Print_Titles_11">'BALANCE GASTOS'!$4:$5</definedName>
    <definedName name="Excel_BuiltIn_Print_Titles_12_1">"$#REF!.$A$1:$B$65535;$#REF!.$A$1:$IV$7"</definedName>
    <definedName name="Excel_BuiltIn_Print_Titles_7">'RECAUDACIÓN ING'!$3:$4</definedName>
    <definedName name="Excel_BuiltIn_Print_Titles_7_1">"$cuadro_A_1.$#REF!$#REF!:$#REF!$#REF!"</definedName>
    <definedName name="Excel_BuiltIn_Print_Titles_8_1">[1]INGRESOS!$A$1:$IV$5</definedName>
    <definedName name="_xlnm.Print_Titles" localSheetId="5">'BALANCE GASTOS'!$1:$5</definedName>
    <definedName name="_xlnm.Print_Titles" localSheetId="6">'FUNC OBJETO'!$4:$10</definedName>
    <definedName name="_xlnm.Print_Titles" localSheetId="9">'PROYECTOS INV'!$1:$7</definedName>
    <definedName name="_xlnm.Print_Titles" localSheetId="1">'RECAUDACIÓN ING'!$1:$4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0" i="8" l="1"/>
  <c r="M37" i="60" l="1"/>
  <c r="M21" i="60"/>
  <c r="M8" i="60"/>
  <c r="A54" i="12" a="1"/>
  <c r="A54" i="12" s="1"/>
  <c r="F49" i="8"/>
  <c r="G48" i="8"/>
  <c r="I48" i="8" s="1"/>
  <c r="E47" i="8"/>
  <c r="D47" i="8"/>
  <c r="M20" i="60" l="1"/>
  <c r="F47" i="8"/>
  <c r="G47" i="8" s="1"/>
  <c r="I47" i="8" s="1"/>
  <c r="G49" i="8"/>
  <c r="I49" i="8" s="1"/>
  <c r="H47" i="8" l="1"/>
  <c r="H49" i="8"/>
  <c r="M15" i="11" l="1"/>
  <c r="V54" i="24"/>
</calcChain>
</file>

<file path=xl/sharedStrings.xml><?xml version="1.0" encoding="utf-8"?>
<sst xmlns="http://schemas.openxmlformats.org/spreadsheetml/2006/main" count="1378" uniqueCount="663">
  <si>
    <t>DETALLE</t>
  </si>
  <si>
    <t>P R E S U P U E S T O</t>
  </si>
  <si>
    <t>LEY</t>
  </si>
  <si>
    <t>MODIFICADO</t>
  </si>
  <si>
    <t>MODIFICAD0</t>
  </si>
  <si>
    <t>EJECUTADO</t>
  </si>
  <si>
    <t>INGRESOS</t>
  </si>
  <si>
    <t>Ingresos Corrientes</t>
  </si>
  <si>
    <t>Ingresos de Capital</t>
  </si>
  <si>
    <t>EGRESOS</t>
  </si>
  <si>
    <t>FUNCIONAMIENTO</t>
  </si>
  <si>
    <t xml:space="preserve">  </t>
  </si>
  <si>
    <t xml:space="preserve"> </t>
  </si>
  <si>
    <t>Dirección y Administración General</t>
  </si>
  <si>
    <t>Educación Superior Tecnológica</t>
  </si>
  <si>
    <t>Investigación, Post Grado y Extensión</t>
  </si>
  <si>
    <t>INVERSIONES</t>
  </si>
  <si>
    <t>Construcciones Educativas</t>
  </si>
  <si>
    <t>Mobiliario, Libros y Equipos Educ.</t>
  </si>
  <si>
    <t>Transferencia de Tecnología</t>
  </si>
  <si>
    <t xml:space="preserve">   Fuente: Dirección nacional de Presupuesto.</t>
  </si>
  <si>
    <t>TOTAL</t>
  </si>
  <si>
    <t>APORTE ESTATAL</t>
  </si>
  <si>
    <t>Fuente: Dirección Nacional de Presupuesto</t>
  </si>
  <si>
    <t>ASIGNADO</t>
  </si>
  <si>
    <t>ABSOLUTA</t>
  </si>
  <si>
    <t>RELATIVA</t>
  </si>
  <si>
    <t xml:space="preserve">            T  O  T   A   L...</t>
  </si>
  <si>
    <t xml:space="preserve"> I  Ingresos Corrientes</t>
  </si>
  <si>
    <t xml:space="preserve">    3. Tasa y Derechos</t>
  </si>
  <si>
    <t xml:space="preserve"> II  Ingreso de Capital</t>
  </si>
  <si>
    <t>VARIACIÓN</t>
  </si>
  <si>
    <t>T   O   T   A   L</t>
  </si>
  <si>
    <t>INGRESOS PROPIOS</t>
  </si>
  <si>
    <t xml:space="preserve">   OTROS SER. AUTOGESTION</t>
  </si>
  <si>
    <t xml:space="preserve">   MATRICULA-DERECHOS</t>
  </si>
  <si>
    <t xml:space="preserve">   TASAS</t>
  </si>
  <si>
    <t xml:space="preserve">   INGRESOS VARIOS</t>
  </si>
  <si>
    <t xml:space="preserve">   SALDO EN CAJA (CAPITAL)</t>
  </si>
  <si>
    <t>Fuente: Dirección Nacional de Presupuesto.</t>
  </si>
  <si>
    <t>EJECUCIÓN PORCENTUAL</t>
  </si>
  <si>
    <t>COMPROMETIDO</t>
  </si>
  <si>
    <t>PAGADO</t>
  </si>
  <si>
    <t xml:space="preserve">   Fuente: Dirección Nacional de Presupuesto.</t>
  </si>
  <si>
    <t>TRANSFERENCIAS CORRIENTES</t>
  </si>
  <si>
    <t>TRANSFERENCIAS DE CAPITAL</t>
  </si>
  <si>
    <t>DEVENGADO</t>
  </si>
  <si>
    <t xml:space="preserve">  Fuente: Dirección Nacional de Presupuesto.</t>
  </si>
  <si>
    <t>PRESUPUESTO</t>
  </si>
  <si>
    <t>SALDO</t>
  </si>
  <si>
    <t>A LA FECHA</t>
  </si>
  <si>
    <t>ANUAL</t>
  </si>
  <si>
    <t>DIRECCION Y ADMON  GENERAL</t>
  </si>
  <si>
    <t>EDUC. SUPERIOR TECNOLOGICA</t>
  </si>
  <si>
    <t>EJECUCION PORCENTUAL</t>
  </si>
  <si>
    <t xml:space="preserve"> I. Ingresos Corrientes</t>
  </si>
  <si>
    <t>GASTOS</t>
  </si>
  <si>
    <t xml:space="preserve"> I.   Gastos Corrientes</t>
  </si>
  <si>
    <t xml:space="preserve"> II     Gastos de Capital</t>
  </si>
  <si>
    <t>Resultados Presupuestarios</t>
  </si>
  <si>
    <t>UNIVERSIDAD TECNOLÓGICA DE PANAMÁ</t>
  </si>
  <si>
    <t>DIRECCIÓN NACIONAL DE PRESUPUESTO</t>
  </si>
  <si>
    <t>RECAUDACIÓN PRESUPUESTARIA SEGÚN GRUPO DE INGRESOS</t>
  </si>
  <si>
    <t>CODIFICACIÓN</t>
  </si>
  <si>
    <t xml:space="preserve"> MODIFICADO</t>
  </si>
  <si>
    <t>MENSUAL</t>
  </si>
  <si>
    <t>ACUMULADO</t>
  </si>
  <si>
    <t>PORCENTUAL</t>
  </si>
  <si>
    <t>1.95.1</t>
  </si>
  <si>
    <t>1.95.1.2</t>
  </si>
  <si>
    <t xml:space="preserve">    1.  No Tributarios</t>
  </si>
  <si>
    <t>1.95.1.2.1</t>
  </si>
  <si>
    <t xml:space="preserve">      1.1  Renta de Activos</t>
  </si>
  <si>
    <t>1.95.1.2.1.4</t>
  </si>
  <si>
    <t xml:space="preserve">          1.1.1 Ing. por Vtas. de Servicios</t>
  </si>
  <si>
    <t>1.95.1.2.1.4.12</t>
  </si>
  <si>
    <t xml:space="preserve">              1.1.1.1 Lab. y C. Especializados.</t>
  </si>
  <si>
    <t>1.95.1.2.1.4.99</t>
  </si>
  <si>
    <t xml:space="preserve">              1.1.1.2 Otros Servicios-Autogestión.</t>
  </si>
  <si>
    <t>1.95.1.2.3</t>
  </si>
  <si>
    <t xml:space="preserve">    2.  Transferencias Corrientes</t>
  </si>
  <si>
    <t xml:space="preserve"> 1.95.1.2.3.1</t>
  </si>
  <si>
    <t xml:space="preserve">      2. 1  Gobierno Central</t>
  </si>
  <si>
    <t>1.95.2.3.1.07</t>
  </si>
  <si>
    <t xml:space="preserve">           2.1.1  Ministerio de Educación.</t>
  </si>
  <si>
    <t>1.95.1.2.4</t>
  </si>
  <si>
    <t>1.95.1.2.4.2.26</t>
  </si>
  <si>
    <t xml:space="preserve">      3.1 Tasas por Servicios</t>
  </si>
  <si>
    <t>1.95.1.2.4.1.24</t>
  </si>
  <si>
    <t xml:space="preserve">      3.2. Derechos</t>
  </si>
  <si>
    <t>1.95.1.2.6</t>
  </si>
  <si>
    <t>1.95.1.2.6.1.99</t>
  </si>
  <si>
    <t xml:space="preserve">       4.1. Otros Ing. Varios</t>
  </si>
  <si>
    <t>1.95.2</t>
  </si>
  <si>
    <t>1.95.2.3</t>
  </si>
  <si>
    <t xml:space="preserve">    1. Otros Ingresos de Capital</t>
  </si>
  <si>
    <t>1.95.2.3.2</t>
  </si>
  <si>
    <t xml:space="preserve">      1.1  Transferencias de Capital</t>
  </si>
  <si>
    <t>1.95.2.3.2.1</t>
  </si>
  <si>
    <t xml:space="preserve">          1.1.1  Gobierno Central</t>
  </si>
  <si>
    <t>1.95.2.3.2.1.07</t>
  </si>
  <si>
    <t xml:space="preserve">             1.1.1.1 Ministerio de Educación</t>
  </si>
  <si>
    <t>1.95.2.4</t>
  </si>
  <si>
    <t xml:space="preserve">     2. Saldo en Caja y Banco</t>
  </si>
  <si>
    <t>1.95.2.4.1</t>
  </si>
  <si>
    <t xml:space="preserve">      2.1. Disponible en Caja y  Banco.</t>
  </si>
  <si>
    <t>1.95.2.4.1.2</t>
  </si>
  <si>
    <t xml:space="preserve">          2.1.1  Instituc. Descentralizadas</t>
  </si>
  <si>
    <t>1.95.2.4.1.2.01</t>
  </si>
  <si>
    <t xml:space="preserve">             2.1.1.1 Saldo de Capital</t>
  </si>
  <si>
    <t xml:space="preserve">   B. Transf. de Capital</t>
  </si>
  <si>
    <t xml:space="preserve">       Gobierno Central.</t>
  </si>
  <si>
    <t>RECAUDACIÓN PRESUPUESTARIA SEGÚN OBJETO DE INGRESOS</t>
  </si>
  <si>
    <t>ACUMULADA</t>
  </si>
  <si>
    <t>ABOLUTA</t>
  </si>
  <si>
    <t xml:space="preserve"> 1.2.1.4.12</t>
  </si>
  <si>
    <t xml:space="preserve"> 1.2.1.4.99</t>
  </si>
  <si>
    <t>1.2.4.1.24</t>
  </si>
  <si>
    <t>1.2.4.2.26</t>
  </si>
  <si>
    <t>1.2.6.1.99</t>
  </si>
  <si>
    <t xml:space="preserve">   SALDO EN CAJA  (CORRIENTE)</t>
  </si>
  <si>
    <t>1.4.1.2.01</t>
  </si>
  <si>
    <t>2.4.1.2.01</t>
  </si>
  <si>
    <t>1.2.3.1.07</t>
  </si>
  <si>
    <t xml:space="preserve">   APORTE LIBRE</t>
  </si>
  <si>
    <t xml:space="preserve">   I.D.A.A.N.</t>
  </si>
  <si>
    <t>CONTRIBUCIÓN A LA S. S</t>
  </si>
  <si>
    <t>2.3.2.1.07</t>
  </si>
  <si>
    <t xml:space="preserve">                                    ,   </t>
  </si>
  <si>
    <t>}</t>
  </si>
  <si>
    <t>.</t>
  </si>
  <si>
    <t xml:space="preserve">  FLUJO PRESUPUESTARIO DE INGRESOS Y GASTOS</t>
  </si>
  <si>
    <t xml:space="preserve">   A. Ingresos Tributarios</t>
  </si>
  <si>
    <t xml:space="preserve">   B. Ingresos No Tributarios</t>
  </si>
  <si>
    <t xml:space="preserve">       1.Renta de Activos.</t>
  </si>
  <si>
    <t xml:space="preserve">       2. Transf. Corrientes</t>
  </si>
  <si>
    <t xml:space="preserve">       3. Tasas y Derechos</t>
  </si>
  <si>
    <t xml:space="preserve">       4. Ingresos Varios</t>
  </si>
  <si>
    <t xml:space="preserve">   A.  Saldo Inicial en Caja y Bco.</t>
  </si>
  <si>
    <t xml:space="preserve">   B.  Recursos del Crédito</t>
  </si>
  <si>
    <t xml:space="preserve">   C.  Otros Rec. de Capital</t>
  </si>
  <si>
    <t xml:space="preserve">        1. Transf. de Capital</t>
  </si>
  <si>
    <t xml:space="preserve">   D.   Menos S. Final en Caja</t>
  </si>
  <si>
    <t xml:space="preserve">      Total Final en Caja</t>
  </si>
  <si>
    <t xml:space="preserve">    A. Operaciòn</t>
  </si>
  <si>
    <t xml:space="preserve">        1.  Servicios Personales</t>
  </si>
  <si>
    <t xml:space="preserve">        2.  Serv. No Personales</t>
  </si>
  <si>
    <t xml:space="preserve">        3.  Materiales y Suministro</t>
  </si>
  <si>
    <t xml:space="preserve">        4.  Inversiones Fínancieras</t>
  </si>
  <si>
    <t xml:space="preserve">    B.  Transf. Corrientes</t>
  </si>
  <si>
    <t xml:space="preserve">      A.  Inversiones Fìsicas</t>
  </si>
  <si>
    <t xml:space="preserve">      B.  Inversiones Financieras</t>
  </si>
  <si>
    <t xml:space="preserve">      C   Transf. de Capital</t>
  </si>
  <si>
    <t xml:space="preserve">      D  Amortización de la Deuda.</t>
  </si>
  <si>
    <t xml:space="preserve">           Total de Gastos </t>
  </si>
  <si>
    <t xml:space="preserve"> BALANCE PRESUPUESTARIO ACUMULADO DE GASTO</t>
  </si>
  <si>
    <t xml:space="preserve">         P R E S U P U E S T O</t>
  </si>
  <si>
    <t xml:space="preserve">                T   O   T    A    L</t>
  </si>
  <si>
    <t xml:space="preserve">    I  Gastos Corrientes</t>
  </si>
  <si>
    <t xml:space="preserve">       A. Operación</t>
  </si>
  <si>
    <t xml:space="preserve">          I.  Servicios Personales</t>
  </si>
  <si>
    <t xml:space="preserve">          2.  Serv. No Personales</t>
  </si>
  <si>
    <t xml:space="preserve">          3.  Materiales y Suministro</t>
  </si>
  <si>
    <t xml:space="preserve">          4.  Inversiones Directas</t>
  </si>
  <si>
    <t xml:space="preserve">       B. Transferencias</t>
  </si>
  <si>
    <t xml:space="preserve">     </t>
  </si>
  <si>
    <t xml:space="preserve">         1.  Al Sector Público.</t>
  </si>
  <si>
    <t xml:space="preserve">               a. Gobierno Central</t>
  </si>
  <si>
    <t xml:space="preserve">               b. Ent. Descentral.</t>
  </si>
  <si>
    <t xml:space="preserve">               c. Empresas Pùblicas</t>
  </si>
  <si>
    <t xml:space="preserve">               d. Municipios</t>
  </si>
  <si>
    <t xml:space="preserve">           a. Gobierno Central</t>
  </si>
  <si>
    <t xml:space="preserve">           b. Entidades   Descent.ral. </t>
  </si>
  <si>
    <t xml:space="preserve">           c. Empresasa Públicas</t>
  </si>
  <si>
    <t xml:space="preserve">        2. Transferencias al Exterior</t>
  </si>
  <si>
    <t xml:space="preserve">       A.  Inversiones Físicas</t>
  </si>
  <si>
    <t xml:space="preserve">          I. Obras y Construcciones</t>
  </si>
  <si>
    <t xml:space="preserve">          2. Maquinaria y Equipo.</t>
  </si>
  <si>
    <t xml:space="preserve">          3. Investig. Y Transf. de Tec.</t>
  </si>
  <si>
    <t xml:space="preserve">CUADRO A-6A. EJECUCION PRESUPUESTARIA  DE FUNCIONAMIENTO </t>
  </si>
  <si>
    <t>O/G</t>
  </si>
  <si>
    <t>EJECUCIÓN</t>
  </si>
  <si>
    <t>DEVENGADO ACUMULADO</t>
  </si>
  <si>
    <t>PAGADO ACUMULADO</t>
  </si>
  <si>
    <t>EJECUCIÓN  PORCENTUAL</t>
  </si>
  <si>
    <t>0</t>
  </si>
  <si>
    <t>SERVICIOS PERSONALES</t>
  </si>
  <si>
    <t>000</t>
  </si>
  <si>
    <t>SUELDOS FIJOS</t>
  </si>
  <si>
    <t>001</t>
  </si>
  <si>
    <t>002</t>
  </si>
  <si>
    <t>SUELDO PERSONAL TRANS.</t>
  </si>
  <si>
    <t>003</t>
  </si>
  <si>
    <t>CONTINGENTE</t>
  </si>
  <si>
    <t>010</t>
  </si>
  <si>
    <t xml:space="preserve">SOBRESUELDOS </t>
  </si>
  <si>
    <t>011</t>
  </si>
  <si>
    <t>SOBRESUELDO POR ANTIG.</t>
  </si>
  <si>
    <t>013</t>
  </si>
  <si>
    <t>SOBRESUELDOS POR JEF.</t>
  </si>
  <si>
    <t>019</t>
  </si>
  <si>
    <t>OTROS SOBRESUELDOS</t>
  </si>
  <si>
    <t>030</t>
  </si>
  <si>
    <t>GASTOS DE REPRES.</t>
  </si>
  <si>
    <t>050</t>
  </si>
  <si>
    <t>XIII MES</t>
  </si>
  <si>
    <t>070</t>
  </si>
  <si>
    <t>CONTRIBUC. A LA S.S.</t>
  </si>
  <si>
    <t>071</t>
  </si>
  <si>
    <t>C.P. SEG. SOCIAL</t>
  </si>
  <si>
    <t>072</t>
  </si>
  <si>
    <t>C.P. SEG. EDUCATIVO</t>
  </si>
  <si>
    <t>073</t>
  </si>
  <si>
    <t>C.P. RIESGO PROF.</t>
  </si>
  <si>
    <t>074</t>
  </si>
  <si>
    <t>C.P. FDO COMPLEM.</t>
  </si>
  <si>
    <t>080</t>
  </si>
  <si>
    <t>OTROS SERV. PERSONALES</t>
  </si>
  <si>
    <t>081</t>
  </si>
  <si>
    <t>GRATIFICACIÓN O AGUINALDO</t>
  </si>
  <si>
    <t>090</t>
  </si>
  <si>
    <t>CR.REC.POR S. PERSONAL</t>
  </si>
  <si>
    <t>091</t>
  </si>
  <si>
    <t>CRED.REC.POR SUELDO</t>
  </si>
  <si>
    <t>092</t>
  </si>
  <si>
    <t>CRED. REC. POR SOBRESURLDOS</t>
  </si>
  <si>
    <t>094</t>
  </si>
  <si>
    <t>CRED. REC. GASTOS E REPRES.</t>
  </si>
  <si>
    <t>096</t>
  </si>
  <si>
    <t>CRED.REC.POR DECIMO III</t>
  </si>
  <si>
    <t>CRE.REC.POR OTROS SERVICIOS ESP.</t>
  </si>
  <si>
    <t>099</t>
  </si>
  <si>
    <t>CRE.REC.POR CONT. SGURIDAD SOC.</t>
  </si>
  <si>
    <t>1</t>
  </si>
  <si>
    <t>SERV. NO PERSONALES</t>
  </si>
  <si>
    <t>ALQUILERES</t>
  </si>
  <si>
    <t>101</t>
  </si>
  <si>
    <t>DE EDIFICIOS</t>
  </si>
  <si>
    <t>102</t>
  </si>
  <si>
    <t>EQUIPO ELECTRONICO</t>
  </si>
  <si>
    <t>103</t>
  </si>
  <si>
    <t>EQUIPO DE OFICINA</t>
  </si>
  <si>
    <t>104</t>
  </si>
  <si>
    <t>ALQ. DE EQ. DE PROD.</t>
  </si>
  <si>
    <t>105</t>
  </si>
  <si>
    <t>ALQ. DE EQ. DE TRANSPORTE</t>
  </si>
  <si>
    <t>109</t>
  </si>
  <si>
    <t>OTROS ALQUILERES</t>
  </si>
  <si>
    <t>110</t>
  </si>
  <si>
    <t>SERVICIOS BASICOS</t>
  </si>
  <si>
    <t>111</t>
  </si>
  <si>
    <t>AGUA</t>
  </si>
  <si>
    <t>112</t>
  </si>
  <si>
    <t>ASEO</t>
  </si>
  <si>
    <t>113</t>
  </si>
  <si>
    <t>CORREO</t>
  </si>
  <si>
    <t>114</t>
  </si>
  <si>
    <t>ENERGIA ELECTRICA</t>
  </si>
  <si>
    <t>115</t>
  </si>
  <si>
    <t>TELECOMUNICACIONES</t>
  </si>
  <si>
    <t>SERVICIO TRASMISION DATOS</t>
  </si>
  <si>
    <t>SERVICIO DE TELEFONÍA CELULAR</t>
  </si>
  <si>
    <t>OTROS SERVICIOS BASICOS</t>
  </si>
  <si>
    <t>IMPRESOS Y ENCUADER.</t>
  </si>
  <si>
    <t>130</t>
  </si>
  <si>
    <t>INF.Y PUBLICIDAD</t>
  </si>
  <si>
    <t>131</t>
  </si>
  <si>
    <t>ANUNCIOS Y AVISOS</t>
  </si>
  <si>
    <t>132</t>
  </si>
  <si>
    <t>PROMOCION Y PUBLICIDAD</t>
  </si>
  <si>
    <t>140</t>
  </si>
  <si>
    <t>VIATICOS</t>
  </si>
  <si>
    <t>141</t>
  </si>
  <si>
    <t>DENTRO DEL PAIS</t>
  </si>
  <si>
    <t>142</t>
  </si>
  <si>
    <t>EN EL EXTERIOR</t>
  </si>
  <si>
    <t>A PERSONAS</t>
  </si>
  <si>
    <t>150</t>
  </si>
  <si>
    <t>TRANSPORTE</t>
  </si>
  <si>
    <t>151</t>
  </si>
  <si>
    <t>152</t>
  </si>
  <si>
    <t>DE OTRAS PERSONAS</t>
  </si>
  <si>
    <t>TRANSPORTE DE BIENES</t>
  </si>
  <si>
    <t>160</t>
  </si>
  <si>
    <t>S. COMERCIALES</t>
  </si>
  <si>
    <t>GASTOS BANCARIOS</t>
  </si>
  <si>
    <t>163</t>
  </si>
  <si>
    <t>GASTOS JUDICIALES</t>
  </si>
  <si>
    <t>164</t>
  </si>
  <si>
    <t>GASTOS DE SEGURO</t>
  </si>
  <si>
    <t>SERVICIOS ADUANEROS</t>
  </si>
  <si>
    <t>169</t>
  </si>
  <si>
    <t>OTROS SERVICIOS</t>
  </si>
  <si>
    <t>CONSULTORIAS Y SERV</t>
  </si>
  <si>
    <t xml:space="preserve">CONSULTORIAS </t>
  </si>
  <si>
    <t>172</t>
  </si>
  <si>
    <t>SERVICIOS ESPECIALES</t>
  </si>
  <si>
    <t>180</t>
  </si>
  <si>
    <t>MANTO Y REPARACION</t>
  </si>
  <si>
    <t>MANT. Y REPARACION  EDIF.</t>
  </si>
  <si>
    <t>182</t>
  </si>
  <si>
    <t>MANT. Y REPARACION MAQ. OTROS</t>
  </si>
  <si>
    <t>MANT. Y REPARACION  MOBILIARIOS</t>
  </si>
  <si>
    <t>MANT. Y REPARACION  OBRAS</t>
  </si>
  <si>
    <t>MANT. DE EQUIPOS DE COMP.</t>
  </si>
  <si>
    <t>OTROS MANTENIMIENTO</t>
  </si>
  <si>
    <t>CRED.REC. POR SERVICIOS NO PERS.</t>
  </si>
  <si>
    <t>CRED.REC.POR AlQUILERES</t>
  </si>
  <si>
    <t>CRED.REC.POR SERV. BÁSICOS</t>
  </si>
  <si>
    <t>CRED.REC.POR IMPRESIÓN Y ENC.</t>
  </si>
  <si>
    <t>CRED.REC.POR INFORMACIÓN Y PUB.</t>
  </si>
  <si>
    <t>CRED.REC.POR VIÁTICOS</t>
  </si>
  <si>
    <t>CRED.REC.POR TRANSP. PERSONAS</t>
  </si>
  <si>
    <t>CRED.REC.POR SERV. COMERCIALES</t>
  </si>
  <si>
    <t>CRED.REC.POR MANTO. Y REPARAC.</t>
  </si>
  <si>
    <t>2</t>
  </si>
  <si>
    <t>MATER.Y SUMINISTROS</t>
  </si>
  <si>
    <t>200</t>
  </si>
  <si>
    <t>ALIMENTOS Y BEBIDAS</t>
  </si>
  <si>
    <t>201</t>
  </si>
  <si>
    <t>PARA CONSUMO HUMANO</t>
  </si>
  <si>
    <t>203</t>
  </si>
  <si>
    <t>BEBIDAS</t>
  </si>
  <si>
    <t>210</t>
  </si>
  <si>
    <t>TEXTILES Y VESTUARIOS</t>
  </si>
  <si>
    <t>211</t>
  </si>
  <si>
    <t>ACABADO TEXTIL</t>
  </si>
  <si>
    <t>212</t>
  </si>
  <si>
    <t>CALZADOS</t>
  </si>
  <si>
    <t>213</t>
  </si>
  <si>
    <t>HILADOS Y TELAS</t>
  </si>
  <si>
    <t>214</t>
  </si>
  <si>
    <t>PRENDAS DE VESTIR</t>
  </si>
  <si>
    <t>219</t>
  </si>
  <si>
    <t>OTROS TEXTILES</t>
  </si>
  <si>
    <t>220</t>
  </si>
  <si>
    <t>COMBUSTIBLES Y LUB.</t>
  </si>
  <si>
    <t>221</t>
  </si>
  <si>
    <t>DIESEL</t>
  </si>
  <si>
    <t>GAS</t>
  </si>
  <si>
    <t>223</t>
  </si>
  <si>
    <t>GASOLINA</t>
  </si>
  <si>
    <t>224</t>
  </si>
  <si>
    <t>LUBRICANTES</t>
  </si>
  <si>
    <t>OTROS COMBUSTIBLES</t>
  </si>
  <si>
    <t>230</t>
  </si>
  <si>
    <t>PROD. DE PAPEL</t>
  </si>
  <si>
    <t>231</t>
  </si>
  <si>
    <t>IMPRESOS</t>
  </si>
  <si>
    <t>232</t>
  </si>
  <si>
    <t>PAPELERIA</t>
  </si>
  <si>
    <t>239</t>
  </si>
  <si>
    <t>OTROS PROD. DE PAPEL</t>
  </si>
  <si>
    <t>240</t>
  </si>
  <si>
    <t>OTROS PROD. QUIMICOS</t>
  </si>
  <si>
    <t>241</t>
  </si>
  <si>
    <t>ABONOS Y FERTILIZANTES</t>
  </si>
  <si>
    <t>242</t>
  </si>
  <si>
    <t>INSECT. FUMIGANTES Y OTROS</t>
  </si>
  <si>
    <t>243</t>
  </si>
  <si>
    <t>PINTURAS</t>
  </si>
  <si>
    <t>244</t>
  </si>
  <si>
    <t>PRODUCTOS MEDICINALES</t>
  </si>
  <si>
    <t>249</t>
  </si>
  <si>
    <t>OTROS P. QUIMICOS</t>
  </si>
  <si>
    <t>250</t>
  </si>
  <si>
    <t>MAT. DE CONSTRUCCION</t>
  </si>
  <si>
    <t>252</t>
  </si>
  <si>
    <t>CEMENTO</t>
  </si>
  <si>
    <t>253</t>
  </si>
  <si>
    <t>MADERAS</t>
  </si>
  <si>
    <t>M. DE PLOMERIA</t>
  </si>
  <si>
    <t>255</t>
  </si>
  <si>
    <t>M. DE ELECTRICIDAD</t>
  </si>
  <si>
    <t>256</t>
  </si>
  <si>
    <t>M. METALICOS</t>
  </si>
  <si>
    <t>PIEDRA Y ARENA</t>
  </si>
  <si>
    <t>259</t>
  </si>
  <si>
    <t>OROS MATERIALES</t>
  </si>
  <si>
    <t>260</t>
  </si>
  <si>
    <t>PRODUCTOS VARIOS</t>
  </si>
  <si>
    <t>ARTICULOS PARA RECEPCION</t>
  </si>
  <si>
    <t>262</t>
  </si>
  <si>
    <t>HERRAMIENTAS  E INSTRUMENTOS</t>
  </si>
  <si>
    <t>MAT. Y EQUIPO DE SEGURIDAD</t>
  </si>
  <si>
    <t>265</t>
  </si>
  <si>
    <t>MAT. Y SUMINISTROS DE COMP.</t>
  </si>
  <si>
    <t>269</t>
  </si>
  <si>
    <t>OTROS P. VARIOS</t>
  </si>
  <si>
    <t>270</t>
  </si>
  <si>
    <t>UTILES DE M. DIVERSOS</t>
  </si>
  <si>
    <t>271</t>
  </si>
  <si>
    <t>UTILES DE COCINA Y COMEDOR</t>
  </si>
  <si>
    <t>272</t>
  </si>
  <si>
    <t>UTILES DEPORTIVOS</t>
  </si>
  <si>
    <t>273</t>
  </si>
  <si>
    <t>274</t>
  </si>
  <si>
    <t>UTILES DE LABORATORIOS</t>
  </si>
  <si>
    <t>275</t>
  </si>
  <si>
    <t>INSTRUMENTOS MEDICOS</t>
  </si>
  <si>
    <t>ARTICULOS DE PROTESIS Y REHA.</t>
  </si>
  <si>
    <t>279</t>
  </si>
  <si>
    <t>OTROS U. Y MATERIALES</t>
  </si>
  <si>
    <t>280</t>
  </si>
  <si>
    <t>REPUESTOS</t>
  </si>
  <si>
    <t>CR.REC.POR MAT. Y SUM.</t>
  </si>
  <si>
    <t>CR.REC. POR ALIMENTOS</t>
  </si>
  <si>
    <t>CD.REC. TEXTILES Y VESTUARIOS</t>
  </si>
  <si>
    <t>CD.REC. COMB. Y LUB.</t>
  </si>
  <si>
    <t>CD.REC. PRODUCTO DE PAPEL</t>
  </si>
  <si>
    <t>CR.REC.PROD. QUIMICOS Y CONEXOS</t>
  </si>
  <si>
    <t>CD.REC.POR MATERIALES CONST.</t>
  </si>
  <si>
    <t>CD.REC. PROD. VARIOS</t>
  </si>
  <si>
    <t>CRED.REC.UTILES Y MAT.</t>
  </si>
  <si>
    <t>CRED.REC.POR REPUESTOS</t>
  </si>
  <si>
    <t>INV. FINANCIERAS</t>
  </si>
  <si>
    <t>COMPRA DE EXISTENCIA</t>
  </si>
  <si>
    <t>OTRAS EXISTENCIAS</t>
  </si>
  <si>
    <t>CR. REC. INVERSIONES FIN.</t>
  </si>
  <si>
    <t>CR. REC.  COMPRA EXISTENCIA</t>
  </si>
  <si>
    <t>6</t>
  </si>
  <si>
    <t>TRANSFERENCIAS CORR.</t>
  </si>
  <si>
    <t>600</t>
  </si>
  <si>
    <t>PENSIONES Y JUBILACIONES</t>
  </si>
  <si>
    <t>609</t>
  </si>
  <si>
    <t>OTRAS PENSIONES Y JUBILACIONES</t>
  </si>
  <si>
    <t>610</t>
  </si>
  <si>
    <t>DONATIVOS A PERSONAS</t>
  </si>
  <si>
    <t>INDEMNIZACIONES LABORALES</t>
  </si>
  <si>
    <t>INDEMNIZ. ESPECIALES</t>
  </si>
  <si>
    <t>INDEMNIZ. POR RETIRO VOL.</t>
  </si>
  <si>
    <t>OTRAS TRANSFERENCIAS</t>
  </si>
  <si>
    <t>BECAS DE ESTUDIO</t>
  </si>
  <si>
    <t>ADIEST. Y ESTUDIOS</t>
  </si>
  <si>
    <t>OTRAS BECAS</t>
  </si>
  <si>
    <t>TRANSF. CORRIENTES A INST. PUB.</t>
  </si>
  <si>
    <t>AL GOBIERNO CENTRAL</t>
  </si>
  <si>
    <t>660</t>
  </si>
  <si>
    <t>TRANSF. AL EXTERIOR</t>
  </si>
  <si>
    <t>CUOTA  ORG. CENTROAM.</t>
  </si>
  <si>
    <t>663</t>
  </si>
  <si>
    <t>CUOTA  ORG. INTERAM.</t>
  </si>
  <si>
    <t>664</t>
  </si>
  <si>
    <t>CUOTA A ORG. MUNDIALES</t>
  </si>
  <si>
    <t>CRED. REC. POR TRANSF.COM</t>
  </si>
  <si>
    <t>CR. REC.TRASNF. CORRIENTES</t>
  </si>
  <si>
    <t>CR. REC.P'OR BECAS DE ESTUDIOS</t>
  </si>
  <si>
    <t>CR. REC.TRASNF. EXTERIOR</t>
  </si>
  <si>
    <t>TOTAL FUNCIONAMIENTO</t>
  </si>
  <si>
    <t>CTA.</t>
  </si>
  <si>
    <t>120</t>
  </si>
  <si>
    <t>CR.REC.POR S. NO PERS.</t>
  </si>
  <si>
    <t>PENSIÓN Y JUBILACIONES</t>
  </si>
  <si>
    <t>TRANSF. CORRIENTES A INST.PUB.</t>
  </si>
  <si>
    <t>CRED. REC. POR TRANSF.</t>
  </si>
  <si>
    <t xml:space="preserve">    Fuente: Dirección Nacional de Presupuesto.</t>
  </si>
  <si>
    <t>P</t>
  </si>
  <si>
    <t xml:space="preserve">       T   O  T   A     L</t>
  </si>
  <si>
    <t>DIRECCION SUPERIOR</t>
  </si>
  <si>
    <t>PLANIFICACION UNIVERSITARIA</t>
  </si>
  <si>
    <t>ADMINISTRACION GENERAL</t>
  </si>
  <si>
    <t>SECRETARIA GENERAL</t>
  </si>
  <si>
    <t>ADMON DE LA EDUC.SUPERIOR</t>
  </si>
  <si>
    <t>DOCENCIA CENTRAL</t>
  </si>
  <si>
    <t>DOCENCIA REGIONAL</t>
  </si>
  <si>
    <t>3</t>
  </si>
  <si>
    <t>INV.POSTGRADO Y EXTENSION</t>
  </si>
  <si>
    <t xml:space="preserve">COMPROMISO PRESUPUESTARIO DE INVERSIONES </t>
  </si>
  <si>
    <t>PROGRAMAS-PROYECTOS</t>
  </si>
  <si>
    <t>PROGRAMA DE CONSTRUCCIONES</t>
  </si>
  <si>
    <t>CONSTRUCCION II FASE DEL PROYECTO DEL CAMPUS CENTRAL</t>
  </si>
  <si>
    <t>MANTENIMIENTO PREVENTIVO Y CORRECTIVO DE LA INFRAESTRUCTURA FISICA Y PATRIMONIAL DE LA UTP A NIVEL NACIONAL.</t>
  </si>
  <si>
    <t>REHABILITACIÓN DE LOS ESTACIONAMIENTOS DEL CENTRO REGIONAL CHIRIQUÍ</t>
  </si>
  <si>
    <t>CONSTRUCCIÓN II ETAPA DE EDIFICIO DE AULAS  DE PANAMA OESTE</t>
  </si>
  <si>
    <t>CONSTRUCCIÓN DE EDIFICIO DE FACILIDADES ESTUDIANTILES Y CAFETERIA COLÓN</t>
  </si>
  <si>
    <t>REPARACIÓN DEL EDIFICIO 70 Y TALLER DE METAL MECANICA DE COLÓN</t>
  </si>
  <si>
    <t>PROGRAMA DE MOBILIARIO</t>
  </si>
  <si>
    <t>MEJORAMIENTO LABORATORIOS FACULTADES Y CENTROS REGIONALES</t>
  </si>
  <si>
    <t>MEJORAMIENTO DE LA INFRAESTRUCTURA TECNOLÓGICA DE LA UTP</t>
  </si>
  <si>
    <t>IMPLEMENTACIÓN DE LA MOVILIDAD ELECTRICA EN LA UTP</t>
  </si>
  <si>
    <t>FORTALECIMIENTO DE LA GESTIÓN ADMINISTRATIVA DE LA UTP</t>
  </si>
  <si>
    <t>MEJORAMIENTO DE LOS LABORATORIOS DE LA FAC. DE ING. MECÁNICA UTP</t>
  </si>
  <si>
    <t>MEJORAMIENTO DEL CENTRO DE DATOS DE LA UTP</t>
  </si>
  <si>
    <t>EQUIPAMIENTO DE LABORATORIO DE SUELDOS Y MATERIALES (LASYMA)</t>
  </si>
  <si>
    <t>EQUIPAMIENTO DE LABORATORIO ACADÉMICOS C.REG. DE BOCAS DEL TORO</t>
  </si>
  <si>
    <t>HABILITACIÓN DEL LABORATORIO DE ANÁLISIS INDUSTRIALES Y CIENCIA (LABAICA</t>
  </si>
  <si>
    <t>HABILITACIÓN DE LABORATORIOS DE DOCENCIA PARA EL CENTRO CITT</t>
  </si>
  <si>
    <t>FORTALECIMIENTO DE CAPACIDADES DEL LABORATORIO DE BIOSÓLIDOS</t>
  </si>
  <si>
    <t>MEJORAMIENTO DEL LABORATORIO DE SUELOS Y MAT. C.REG. CHIRIQUÍ</t>
  </si>
  <si>
    <t>MEJORAMIENTO DE LAB. ACADÉMICOS Y DE ÁREAS DOCENTES Y ADM. FII-UTP</t>
  </si>
  <si>
    <t>HABILITACIÓN DE LABORATORIOS DE QUÍMICA CAMPUS CENTRAL</t>
  </si>
  <si>
    <t>INVESTIGACION Y TRANSFERENCIA DE TECNOLOGÍA</t>
  </si>
  <si>
    <t>FORTALECIMIENTO DE LA GESTIÓN DE PATENTES TECNOLÓGICAS</t>
  </si>
  <si>
    <t>DESARROLLO DEL CENTRO DE ESTUDIOS MULTIDISCIPLINARIO EN CIENCIAS</t>
  </si>
  <si>
    <t>DESARROLLO DEL HUB DE FORMACIÓN PARA LA TRANSFORMACIÓN DIGITAL E INDUSTRA 4.0</t>
  </si>
  <si>
    <t>HABILITACIÓN DE INFRAEST. Y EQUIP. DE LAB. PARA EL IMPULSO DE INVESTIGACIÓN Y LA INNOVACIÓN.</t>
  </si>
  <si>
    <t>HABILITACIÓN DEL CENTRO NACIONALDE SUPERCOMPUTACIÓN PARA INV. DE DIFERENTES FENÓMENOS Y ESCALAS (IBEROGUN)-UTP</t>
  </si>
  <si>
    <t>HABILITACIÓN DE UN CENTRO DE TEC. AVANZADA PARA LA INDUSTRIA DE SEMICONDUCTORES DE PANAMA (C-TASC PANAMÁ)</t>
  </si>
  <si>
    <t>DESARROLLO DEL PLAN DE FORMACIÓN PARA DOCENTES INVESTIGADORES</t>
  </si>
  <si>
    <t xml:space="preserve"> COMPROMISO PRESUPUESTARIO DE INVERSIONES</t>
  </si>
  <si>
    <t>004</t>
  </si>
  <si>
    <t>PERSONAL TRANSITORIO</t>
  </si>
  <si>
    <t>DECIMO TERCER MES</t>
  </si>
  <si>
    <t>CONTRIBUCIÓN SEG. SOCIAL</t>
  </si>
  <si>
    <t>CUOTA PATRONAL DEL S. SOCIAL</t>
  </si>
  <si>
    <t>CUOTA PATRONAL DEL S. EDUCATIVO</t>
  </si>
  <si>
    <t>CUOTA PATRONAL DEL R. PROFESIONALES</t>
  </si>
  <si>
    <t>CUOTA PATRONAL F. COMPLEMENTARIO</t>
  </si>
  <si>
    <t>SERVICIOS BÁSICOS</t>
  </si>
  <si>
    <t>INFORMACIÓN Y PUBLICIDAD</t>
  </si>
  <si>
    <t>PRODUCTOS DE PAPEL Y CARTON</t>
  </si>
  <si>
    <t xml:space="preserve">MATERIALES DE CONSTRUCCION </t>
  </si>
  <si>
    <t>CRÉDITO REC.  MATER.Y SUMIN.</t>
  </si>
  <si>
    <t>MAQUINARIA Y EQUIPO</t>
  </si>
  <si>
    <t>EQUIPO DE LABORATORIO</t>
  </si>
  <si>
    <t>EQUIIPO MEDICO, LABORATORIOS</t>
  </si>
  <si>
    <t>MOBILIARIO DE OFICINA</t>
  </si>
  <si>
    <t>MAQ. Y EQUIPOS VARIOS</t>
  </si>
  <si>
    <t>EQUIPO DE COMPUTACION</t>
  </si>
  <si>
    <t>CRÉDITO REC. DE MAQ.Y EQUIPO</t>
  </si>
  <si>
    <t>CONSTRUCCIONES POR CONTRATO</t>
  </si>
  <si>
    <t>EDIFICACIONES</t>
  </si>
  <si>
    <t>TRANSFERECIAS CORR.</t>
  </si>
  <si>
    <t>BECAS DE ESTUDIOS</t>
  </si>
  <si>
    <t>TOTAL INVERSION</t>
  </si>
  <si>
    <t>FINANCIAMIENTO PRESUPUESTARIO DE INGRESOS Y GASTOS</t>
  </si>
  <si>
    <t xml:space="preserve"> I.  Ingresos Corrientes</t>
  </si>
  <si>
    <t xml:space="preserve"> II. Gastos Corrientes</t>
  </si>
  <si>
    <t xml:space="preserve">        Gastos  de Operación ( 0-1-2-3-4)</t>
  </si>
  <si>
    <t xml:space="preserve">        Transferencias Corrientes  (6)</t>
  </si>
  <si>
    <t xml:space="preserve"> III. Ahorro  en Cta Corriente ( I-II )</t>
  </si>
  <si>
    <t xml:space="preserve"> IV.  Gasto  de Capital</t>
  </si>
  <si>
    <t xml:space="preserve">        Inversión Financiera</t>
  </si>
  <si>
    <t xml:space="preserve">        Transferencia de capital (7)</t>
  </si>
  <si>
    <t xml:space="preserve">        Amortización de la Deuda (8)</t>
  </si>
  <si>
    <t xml:space="preserve"> V.   Ingresos de Capital ( 2 )</t>
  </si>
  <si>
    <t xml:space="preserve">        Saldo Inicial en Caja y Banco</t>
  </si>
  <si>
    <t xml:space="preserve">        Recursos del Credito</t>
  </si>
  <si>
    <t xml:space="preserve">        Transferencias de Capital</t>
  </si>
  <si>
    <t xml:space="preserve">        Inversión Física  </t>
  </si>
  <si>
    <t>DESARROLLO DE CONSULTORÍAS PARA PROYECTOS DE ESTADO</t>
  </si>
  <si>
    <t xml:space="preserve"> EJECUCIÓN PRESUPUESTARIA  DE FUNCIONAMIENTO </t>
  </si>
  <si>
    <t xml:space="preserve">   LABORATORIOS Y C. ESPECIALIZADOS</t>
  </si>
  <si>
    <t>CONTENCIÓN</t>
  </si>
  <si>
    <t>PROMOCIÓN Y PUBLICIDAD</t>
  </si>
  <si>
    <t>VIATICOS DENTRO DEL PAÍS</t>
  </si>
  <si>
    <t>VIATICOS EN EL EXTERIOR</t>
  </si>
  <si>
    <t>SERVICIOS COMERCIALES</t>
  </si>
  <si>
    <t>OTROS SERVICIOS COMERCIALES Y FINANCIERO</t>
  </si>
  <si>
    <t>CONSULTORÍA y SERVICIOS ESPECIALES</t>
  </si>
  <si>
    <t>CONSULTORÍAS</t>
  </si>
  <si>
    <t>MANTENIMIENTO Y REPARACION</t>
  </si>
  <si>
    <t>MANT. Y REPARACIÓN DE EDIFICIOS</t>
  </si>
  <si>
    <t>MANT. Y REP.DE MAQUINARIA Y OTROS EQUIPOS</t>
  </si>
  <si>
    <t>MANT. Y REPARACIÓN DE OBRAS</t>
  </si>
  <si>
    <t>CRED. REC. POR SERVICIOS NO PERSONALES</t>
  </si>
  <si>
    <t>CRED.REC. POR SERV. COMERCIALES Y FINAN.</t>
  </si>
  <si>
    <t>MATERIALES Y SUMINISTROS</t>
  </si>
  <si>
    <t>OTROS PRODUCTS DE PAEL Y CARTON</t>
  </si>
  <si>
    <t>MATERIAL DE PLOMERÍA</t>
  </si>
  <si>
    <t>MATERIAL ELECTRICO</t>
  </si>
  <si>
    <t>MATERIAL METALICO</t>
  </si>
  <si>
    <t>OTROS MATERIALES</t>
  </si>
  <si>
    <t>HERRAMIENTAS E INSTRUMENTOS</t>
  </si>
  <si>
    <t>MATERIALES Y SUMINISTROS DE COMPUTACIÓN</t>
  </si>
  <si>
    <t>OTROS PRODUCTOS VARIOS</t>
  </si>
  <si>
    <t>UTILES DE LABORATORIO</t>
  </si>
  <si>
    <t>OTROS UTILES Y MATERIALES</t>
  </si>
  <si>
    <t>CRED.REC. POR PRODUCTOS QUIMICOS Y CONEXOS</t>
  </si>
  <si>
    <t>CRED.REC. POR MATERIALES PARA CONSTRUCCIÓN</t>
  </si>
  <si>
    <t>CRED.REC. POR PRODUCTOS VARIOS</t>
  </si>
  <si>
    <t>CRED. REC. POR UTILES Y MATERIALES DIVERSOS</t>
  </si>
  <si>
    <t>CRED. REC. POR RESPUESTOS</t>
  </si>
  <si>
    <t>MAQUINARIA.Y EQUIPO. DE PRODUCCION</t>
  </si>
  <si>
    <t>MAQUINARIA Y EQUIPO DE COMUNICACIONES</t>
  </si>
  <si>
    <t>MAQUINARIA Y EQUIPO AGROPECUARIO</t>
  </si>
  <si>
    <t>MAQUINARIA Y QUIPO INDUSTRIAL</t>
  </si>
  <si>
    <t>MAQUINARIA Y EQUIPO DE CONSTRUCCIÓN</t>
  </si>
  <si>
    <t>MAQUINARIA Y EQUIPO DE ENERGÍA</t>
  </si>
  <si>
    <t>MAQUINARIA Y EQUIPO DE ACUEDUCTOS Y RIESGO</t>
  </si>
  <si>
    <t>MAQUINARIA Y EQUIPO VARIOS</t>
  </si>
  <si>
    <t>MAQUINARIA Y EQUIPO DE  TRANSPORTE</t>
  </si>
  <si>
    <t>MAQ. Y EQUIPO DE TRANSPORTE TERRESTRE</t>
  </si>
  <si>
    <t>EQUIPO EDUCACIONAL Y RECREAITIVO</t>
  </si>
  <si>
    <t>EQUIPO MEDICO Y ODONTOLOGICO</t>
  </si>
  <si>
    <t>OTROS EQUIPOS MEDICOS DE LAB. Y SANITARIO</t>
  </si>
  <si>
    <t>CRED.REC. POR MAQ. Y EQUIPO DE PRODUCCIÓN</t>
  </si>
  <si>
    <t>CRED.REC. POR MAQ. Y EQUIPO DE TRANSPORTE</t>
  </si>
  <si>
    <t>CRED.RC. POR EQUIPO EDUCACIONAL Y RECREATIVO</t>
  </si>
  <si>
    <t>CRED. REC. POR MAQ.Y EQUIPOS VARIOS</t>
  </si>
  <si>
    <t>CRED. REC. POR EQUIPO DE COMPUTACIÓN</t>
  </si>
  <si>
    <t>EDIFICIOS PARA EDUCACIÓN</t>
  </si>
  <si>
    <t>INSTALACIONES</t>
  </si>
  <si>
    <t>INSTALACIONES DE LINEAS ELECTRICAS</t>
  </si>
  <si>
    <t>CRED. RECONOCIDOS POR CONSTRUCCIONES Y OBRAS</t>
  </si>
  <si>
    <t>CRED. REC. POR EDIFICACIONES</t>
  </si>
  <si>
    <t>BECAS DE POST GRADOS</t>
  </si>
  <si>
    <t xml:space="preserve">ADIESTRAMIENTO Y ESTUDIOS </t>
  </si>
  <si>
    <t>TRANSPORTE DE PERSONAS Y  BIENES</t>
  </si>
  <si>
    <t>TRANS. DE PERSONAS Y BIENES DE O PARA EL EXTERIOR</t>
  </si>
  <si>
    <t>MATERIALES Y EQUIPO DE SEGURIDAD PUBLICA</t>
  </si>
  <si>
    <t>MAQ. Y EQUIPO DE TALLERES Y ALMACENES</t>
  </si>
  <si>
    <t>OTROS MANTENIMIENTOS Y REPARACIONES</t>
  </si>
  <si>
    <t>CONSTRUCCIÓN DE DORMITORIOS ESTUDIANTILES EN LA UTP</t>
  </si>
  <si>
    <t>C0NTENCIÓN</t>
  </si>
  <si>
    <t>OTROS SERVICIOS PERSONALES</t>
  </si>
  <si>
    <t>CRED. REC .POR CONSLTORÍAS</t>
  </si>
  <si>
    <t>UTILES DE ASEO Y LIMPIEZA</t>
  </si>
  <si>
    <t>UTILES Y MATERIALES DE OFICINA</t>
  </si>
  <si>
    <t>PRIMA DE ANTIGÜEDAD</t>
  </si>
  <si>
    <t xml:space="preserve">SALDO </t>
  </si>
  <si>
    <t xml:space="preserve">SALDO  </t>
  </si>
  <si>
    <t>CRED. REC, POR MOBILIARIO DE OFICINA</t>
  </si>
  <si>
    <t xml:space="preserve">ANUAL </t>
  </si>
  <si>
    <t>SECTOR EDUCATIVO 7%</t>
  </si>
  <si>
    <t>MEJORAMIENTO DE LABORATORIO ACADÉMICO DE LOS CENTROS REGIONALES</t>
  </si>
  <si>
    <t>MEJORAMIENTO DE LABORATORIO ACADÉMICO DEL CENTRO REGIONAL DE CHIRIQUÍ</t>
  </si>
  <si>
    <t xml:space="preserve"> A LA FECHA</t>
  </si>
  <si>
    <t xml:space="preserve"> ANUAL</t>
  </si>
  <si>
    <t xml:space="preserve">         4.Mejoramiento de Lab. Acad. De los C.R.</t>
  </si>
  <si>
    <t>Mejoramiento de Lab. Acad. de los C.R.</t>
  </si>
  <si>
    <t xml:space="preserve">    4. Ingresos por Fuentes Varias</t>
  </si>
  <si>
    <t>1.95.1.4.1.2.01</t>
  </si>
  <si>
    <t xml:space="preserve">    5. Saldo en Cajay Banco</t>
  </si>
  <si>
    <t>1.95.1.4.2</t>
  </si>
  <si>
    <t xml:space="preserve">        5.1 Diaponible Libre en Banco</t>
  </si>
  <si>
    <r>
      <t xml:space="preserve">            </t>
    </r>
    <r>
      <rPr>
        <sz val="10"/>
        <rFont val="Arial"/>
        <family val="2"/>
      </rPr>
      <t>5.1.1 . Salso Corriente</t>
    </r>
  </si>
  <si>
    <t xml:space="preserve">    II  Gastos de Capital</t>
  </si>
  <si>
    <t xml:space="preserve">   C.  Otros Ingresos</t>
  </si>
  <si>
    <t xml:space="preserve">       1. Saldo inicial en caja</t>
  </si>
  <si>
    <t>ASFALTO</t>
  </si>
  <si>
    <t>SERVICIOS DE TRANSMISIÒN DE DATOS</t>
  </si>
  <si>
    <t>SERVICIOS  COMERCIALES Y FINANCIEROS</t>
  </si>
  <si>
    <t>FORTALECIMIENTO DE LAS SEDES REGIONALES</t>
  </si>
  <si>
    <t xml:space="preserve">CRED. REC. POR MANTENIMIENTO Y REPARACIÓN </t>
  </si>
  <si>
    <t xml:space="preserve"> VI. Resultado Presupuestario (III -IV + V)</t>
  </si>
  <si>
    <t>1.2.4.1.99</t>
  </si>
  <si>
    <t>1.95.1.2.4.1.99</t>
  </si>
  <si>
    <t xml:space="preserve">      3.3. Otros Derechos</t>
  </si>
  <si>
    <t xml:space="preserve">   OTROS DERECHOS</t>
  </si>
  <si>
    <t>AL 30 DE ABRIL DE 2026 (En Balboas)</t>
  </si>
  <si>
    <t>AL 30 DE ABRIL  DE 2026 (En Balboas)</t>
  </si>
  <si>
    <t xml:space="preserve"> NIVEL DE CUENTA AL 30 DE ABRIL DE 2026 (En Balboas) </t>
  </si>
  <si>
    <t xml:space="preserve"> OBJETO DE GASTO: AL 30 DE ABRIL DE 2026</t>
  </si>
  <si>
    <t>ENERGÍA ELÉCTRICA</t>
  </si>
  <si>
    <t>OTROS TEXTILES Y VESTUARIOS</t>
  </si>
  <si>
    <t>PAPELERÍA</t>
  </si>
  <si>
    <t>PRODUCTOS QUÍMICOS Y CON</t>
  </si>
  <si>
    <t>INSECTICIDAS, FUMIGANTES Y OTROS</t>
  </si>
  <si>
    <t>PINTURAS, COLORANTES Y TINTES</t>
  </si>
  <si>
    <t>OTROS PRODUCTOS QUMICOS</t>
  </si>
  <si>
    <t>ARTICULOS PARA RECEPCIÓN</t>
  </si>
  <si>
    <t>UTILES DEPORTIVOS Y RECREATIVOS</t>
  </si>
  <si>
    <t>BOIFICACIÓN POR ANTIGÜEDAD</t>
  </si>
  <si>
    <t xml:space="preserve">  A NIVEL DE OBJETO DE GASTO AL 30 DE ABRIL DE 2026 (En Balboas)</t>
  </si>
  <si>
    <t>POR PROGRAMA  AL 30 DE ABRIL DE 2026 (En Balboas)</t>
  </si>
  <si>
    <t>AL 30 DEABRIL DE 2026 (En Balboas)</t>
  </si>
  <si>
    <t>AL 30 DE ABRIL DE 2026 (En Miles de Balboas)</t>
  </si>
  <si>
    <t>AL 30 DE  ABRIL DE 2026 (En Balboas)</t>
  </si>
  <si>
    <t>RECAUDACIÓN</t>
  </si>
  <si>
    <t xml:space="preserve"> RECAUDACIÓN</t>
  </si>
  <si>
    <t xml:space="preserve">  CODIFICACIÓN PRESUPUESTARIA</t>
  </si>
  <si>
    <t xml:space="preserve">  EJECUCIÓN PRESUPUESTARIA SEGÚN ESTRUCTURA PROGRAMÁTICA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</si>
</sst>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&quot; B/.&quot;#,##0.00\ ;&quot; B/.(&quot;#,##0.00\);&quot; B/.-&quot;#\ ;@\ "/>
    <numFmt numFmtId="165" formatCode="[$€]#,##0.00\ ;[$€]\(#,##0.00\);[$€]\-#\ ;@\ "/>
    <numFmt numFmtId="166" formatCode="0.00\ "/>
    <numFmt numFmtId="167" formatCode="#,##0.0\ ;\(#,###\)"/>
    <numFmt numFmtId="168" formatCode="0.0"/>
    <numFmt numFmtId="169" formatCode="#,##0\ ;[Red]\-#,##0\ "/>
    <numFmt numFmtId="170" formatCode="#,##0.0"/>
    <numFmt numFmtId="171" formatCode="#,##0\ ;\(#,##0\)"/>
    <numFmt numFmtId="172" formatCode="#,##0.000000000"/>
    <numFmt numFmtId="173" formatCode="dd/mmm"/>
  </numFmts>
  <fonts count="106">
    <font>
      <sz val="10"/>
      <name val="Arial"/>
      <charset val="134"/>
    </font>
    <font>
      <sz val="10"/>
      <color rgb="FFFF0000"/>
      <name val="Arial"/>
      <family val="2"/>
    </font>
    <font>
      <sz val="10"/>
      <color rgb="FF002060"/>
      <name val="Arial"/>
      <family val="2"/>
    </font>
    <font>
      <b/>
      <sz val="10"/>
      <color rgb="FF002060"/>
      <name val="Arial"/>
      <family val="2"/>
    </font>
    <font>
      <b/>
      <sz val="11"/>
      <color rgb="FF002060"/>
      <name val="Arial"/>
      <family val="2"/>
    </font>
    <font>
      <sz val="8"/>
      <color rgb="FF002060"/>
      <name val="Arial"/>
      <family val="2"/>
    </font>
    <font>
      <b/>
      <sz val="10"/>
      <name val="Arial"/>
      <family val="2"/>
    </font>
    <font>
      <sz val="10"/>
      <name val="Franklin Gothic Book"/>
      <family val="2"/>
    </font>
    <font>
      <b/>
      <sz val="12"/>
      <name val="Arial"/>
      <family val="2"/>
    </font>
    <font>
      <b/>
      <sz val="11"/>
      <name val="Arial"/>
      <family val="2"/>
    </font>
    <font>
      <sz val="9"/>
      <name val="Arial Black"/>
      <family val="2"/>
    </font>
    <font>
      <sz val="11"/>
      <name val="Arial"/>
      <family val="2"/>
    </font>
    <font>
      <sz val="11"/>
      <name val="Arial Black"/>
      <family val="2"/>
    </font>
    <font>
      <b/>
      <sz val="11"/>
      <name val="Arial Black"/>
      <family val="2"/>
    </font>
    <font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9"/>
      <color indexed="18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10"/>
      <name val="Arial Black"/>
      <family val="2"/>
    </font>
    <font>
      <b/>
      <sz val="9"/>
      <name val="Franklin Gothic Book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7"/>
      <color indexed="18"/>
      <name val="Arial"/>
      <family val="2"/>
    </font>
    <font>
      <b/>
      <sz val="9"/>
      <color indexed="18"/>
      <name val="Arial"/>
      <family val="2"/>
    </font>
    <font>
      <sz val="10"/>
      <color indexed="18"/>
      <name val="Arial"/>
      <family val="2"/>
    </font>
    <font>
      <b/>
      <sz val="8"/>
      <color indexed="18"/>
      <name val="Arial"/>
      <family val="2"/>
    </font>
    <font>
      <b/>
      <sz val="8"/>
      <color indexed="18"/>
      <name val="Franklin Gothic Book"/>
      <family val="2"/>
    </font>
    <font>
      <b/>
      <sz val="8"/>
      <name val="Arial"/>
      <family val="2"/>
    </font>
    <font>
      <sz val="9"/>
      <color indexed="8"/>
      <name val="Arial"/>
      <family val="2"/>
    </font>
    <font>
      <b/>
      <sz val="8"/>
      <name val="Franklin Gothic Book"/>
      <family val="2"/>
    </font>
    <font>
      <sz val="12"/>
      <name val="Arial"/>
      <family val="2"/>
    </font>
    <font>
      <sz val="12"/>
      <color theme="1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b/>
      <u/>
      <sz val="12"/>
      <name val="Arial"/>
      <family val="2"/>
    </font>
    <font>
      <b/>
      <i/>
      <sz val="10"/>
      <name val="Arial"/>
      <family val="2"/>
    </font>
    <font>
      <b/>
      <sz val="10.5"/>
      <name val="Arial"/>
      <family val="2"/>
    </font>
    <font>
      <sz val="9"/>
      <color rgb="FF00206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9"/>
      <color rgb="FF002060"/>
      <name val="Arial"/>
      <family val="2"/>
    </font>
    <font>
      <sz val="8"/>
      <color rgb="FFFF0000"/>
      <name val="Arial"/>
      <family val="2"/>
    </font>
    <font>
      <b/>
      <sz val="12"/>
      <color rgb="FF002060"/>
      <name val="Georgia"/>
      <family val="1"/>
    </font>
    <font>
      <sz val="12"/>
      <color rgb="FF002060"/>
      <name val="Georgia"/>
      <family val="1"/>
    </font>
    <font>
      <sz val="10.5"/>
      <name val="Arial"/>
      <family val="2"/>
    </font>
    <font>
      <sz val="10.5"/>
      <color theme="1"/>
      <name val="Arial"/>
      <family val="2"/>
    </font>
    <font>
      <b/>
      <sz val="10.5"/>
      <color theme="1"/>
      <name val="Arial"/>
      <family val="2"/>
    </font>
    <font>
      <sz val="10.5"/>
      <name val="Arial Black"/>
      <family val="2"/>
    </font>
    <font>
      <i/>
      <sz val="10.5"/>
      <name val="Arial Black"/>
      <family val="2"/>
    </font>
    <font>
      <sz val="10"/>
      <name val="Arial"/>
      <family val="2"/>
    </font>
    <font>
      <sz val="9"/>
      <color rgb="FF000099"/>
      <name val="Arial"/>
      <family val="2"/>
    </font>
    <font>
      <b/>
      <sz val="12"/>
      <color rgb="FF002060"/>
      <name val="Arial"/>
      <family val="2"/>
    </font>
    <font>
      <sz val="10"/>
      <color theme="3" tint="-0.499984740745262"/>
      <name val="Arial"/>
      <family val="2"/>
    </font>
    <font>
      <b/>
      <sz val="8"/>
      <color rgb="FF0000FF"/>
      <name val="Arial"/>
      <family val="2"/>
    </font>
    <font>
      <sz val="10.5"/>
      <color rgb="FF062948"/>
      <name val="Arial Black"/>
      <family val="2"/>
    </font>
    <font>
      <sz val="10.5"/>
      <color rgb="FF062948"/>
      <name val="Arial"/>
      <family val="2"/>
    </font>
    <font>
      <b/>
      <sz val="10.5"/>
      <color rgb="FFFF0000"/>
      <name val="Arial"/>
      <family val="2"/>
    </font>
    <font>
      <sz val="10.5"/>
      <color rgb="FFFF0000"/>
      <name val="Arial"/>
      <family val="2"/>
    </font>
    <font>
      <sz val="10.5"/>
      <color rgb="FF002060"/>
      <name val="Arial"/>
      <family val="2"/>
    </font>
    <font>
      <sz val="10.5"/>
      <color rgb="FF002060"/>
      <name val="Arial Black"/>
      <family val="2"/>
    </font>
    <font>
      <b/>
      <sz val="10.5"/>
      <color rgb="FF00206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39"/>
      <name val="Arial"/>
      <family val="2"/>
    </font>
    <font>
      <sz val="10"/>
      <color theme="1"/>
      <name val="Arial"/>
      <family val="2"/>
    </font>
    <font>
      <b/>
      <i/>
      <sz val="10"/>
      <color rgb="FF002060"/>
      <name val="Arial"/>
      <family val="2"/>
    </font>
    <font>
      <b/>
      <sz val="10"/>
      <color indexed="39"/>
      <name val="Arial"/>
      <family val="2"/>
    </font>
    <font>
      <b/>
      <sz val="11"/>
      <color rgb="FF000000"/>
      <name val="Arial"/>
      <family val="2"/>
    </font>
    <font>
      <sz val="10"/>
      <color rgb="FF000066"/>
      <name val="Arial"/>
      <family val="2"/>
    </font>
    <font>
      <b/>
      <sz val="10"/>
      <name val="Arial Rounded MT Bold"/>
      <family val="2"/>
    </font>
    <font>
      <sz val="10"/>
      <name val="Arial Rounded MT Bold"/>
      <family val="2"/>
    </font>
    <font>
      <b/>
      <u/>
      <sz val="10"/>
      <name val="Arial Rounded MT Bold"/>
      <family val="2"/>
    </font>
    <font>
      <b/>
      <u/>
      <sz val="11"/>
      <name val="Arial"/>
      <family val="2"/>
    </font>
    <font>
      <sz val="10"/>
      <name val="Arial"/>
      <family val="2"/>
    </font>
    <font>
      <b/>
      <sz val="12"/>
      <color rgb="FF002060"/>
      <name val="Georgia"/>
      <family val="1"/>
    </font>
    <font>
      <sz val="12"/>
      <color rgb="FF002060"/>
      <name val="Georgia"/>
      <family val="1"/>
    </font>
    <font>
      <b/>
      <sz val="12"/>
      <name val="Arial"/>
      <family val="2"/>
    </font>
    <font>
      <b/>
      <sz val="12"/>
      <color rgb="FF00206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0.5"/>
      <name val="Arial"/>
      <family val="2"/>
    </font>
    <font>
      <sz val="10.5"/>
      <name val="Arial Black"/>
      <family val="2"/>
    </font>
    <font>
      <sz val="10.5"/>
      <name val="Arial"/>
      <family val="2"/>
    </font>
    <font>
      <i/>
      <sz val="10.5"/>
      <name val="Arial Black"/>
      <family val="2"/>
    </font>
    <font>
      <b/>
      <sz val="10"/>
      <color rgb="FF002060"/>
      <name val="Arial"/>
      <family val="2"/>
    </font>
    <font>
      <sz val="10"/>
      <color rgb="FF002060"/>
      <name val="Arial"/>
      <family val="2"/>
    </font>
    <font>
      <b/>
      <sz val="10"/>
      <color rgb="FF062948"/>
      <name val="Arial"/>
      <family val="2"/>
    </font>
    <font>
      <sz val="10"/>
      <color theme="3" tint="-0.499984740745262"/>
      <name val="Arial"/>
      <family val="2"/>
    </font>
    <font>
      <sz val="10.5"/>
      <color theme="1"/>
      <name val="Arial Black"/>
      <family val="2"/>
    </font>
    <font>
      <sz val="11"/>
      <color rgb="FF000000"/>
      <name val="Arial"/>
      <family val="2"/>
    </font>
    <font>
      <b/>
      <sz val="11"/>
      <color theme="1"/>
      <name val="Arial"/>
      <family val="2"/>
    </font>
    <font>
      <sz val="9"/>
      <name val="Calibri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9"/>
      <color rgb="FFFF0000"/>
      <name val="Arial Black"/>
      <family val="2"/>
    </font>
    <font>
      <sz val="12"/>
      <color indexed="39"/>
      <name val="Arial"/>
      <family val="2"/>
    </font>
    <font>
      <b/>
      <sz val="10"/>
      <color rgb="FF0000CC"/>
      <name val="Arial"/>
      <family val="2"/>
    </font>
    <font>
      <sz val="10"/>
      <color rgb="FF0000CC"/>
      <name val="Arial"/>
      <family val="2"/>
    </font>
    <font>
      <b/>
      <sz val="11"/>
      <color rgb="FF0066CC"/>
      <name val="Arial"/>
      <family val="2"/>
    </font>
    <font>
      <sz val="10"/>
      <color rgb="FF0066CC"/>
      <name val="Arial"/>
      <family val="2"/>
    </font>
    <font>
      <i/>
      <sz val="10.5"/>
      <color theme="1"/>
      <name val="Arial Black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indexed="31"/>
      </patternFill>
    </fill>
    <fill>
      <patternFill patternType="solid">
        <fgColor theme="8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</fills>
  <borders count="184">
    <border>
      <left/>
      <right/>
      <top/>
      <bottom/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theme="3" tint="-0.4999847407452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theme="3" tint="-0.499984740745262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rgb="FF000066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2060"/>
      </right>
      <top style="thin">
        <color auto="1"/>
      </top>
      <bottom/>
      <diagonal/>
    </border>
    <border>
      <left style="thin">
        <color rgb="FF002060"/>
      </left>
      <right style="thin">
        <color rgb="FF002060"/>
      </right>
      <top style="thin">
        <color auto="1"/>
      </top>
      <bottom/>
      <diagonal/>
    </border>
    <border>
      <left style="thin">
        <color rgb="FF002060"/>
      </left>
      <right/>
      <top style="thin">
        <color auto="1"/>
      </top>
      <bottom style="thin">
        <color auto="1"/>
      </bottom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 style="thin">
        <color auto="1"/>
      </bottom>
      <diagonal/>
    </border>
    <border>
      <left/>
      <right style="thin">
        <color rgb="FF002060"/>
      </right>
      <top/>
      <bottom style="thin">
        <color auto="1"/>
      </bottom>
      <diagonal/>
    </border>
    <border>
      <left/>
      <right style="thin">
        <color rgb="FF002060"/>
      </right>
      <top style="thin">
        <color auto="1"/>
      </top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auto="1"/>
      </top>
      <bottom style="thin">
        <color auto="1"/>
      </bottom>
      <diagonal/>
    </border>
    <border>
      <left/>
      <right style="thin">
        <color rgb="FF002060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rgb="FF002060"/>
      </left>
      <right style="thin">
        <color rgb="FF002060"/>
      </right>
      <top style="thin">
        <color theme="3" tint="-0.499984740745262"/>
      </top>
      <bottom style="thin">
        <color theme="3" tint="-0.499984740745262"/>
      </bottom>
      <diagonal/>
    </border>
    <border>
      <left/>
      <right style="thin">
        <color rgb="FF002060"/>
      </right>
      <top style="thin">
        <color theme="3" tint="-0.499984740745262"/>
      </top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theme="3" tint="-0.499984740745262"/>
      </top>
      <bottom style="thin">
        <color auto="1"/>
      </bottom>
      <diagonal/>
    </border>
    <border>
      <left style="thin">
        <color rgb="FF002060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002060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2060"/>
      </left>
      <right/>
      <top/>
      <bottom/>
      <diagonal/>
    </border>
    <border>
      <left style="thin">
        <color rgb="FF002060"/>
      </left>
      <right/>
      <top style="thin">
        <color theme="3" tint="-0.499984740745262"/>
      </top>
      <bottom style="thin">
        <color theme="3" tint="-0.499984740745262"/>
      </bottom>
      <diagonal/>
    </border>
    <border>
      <left style="thin">
        <color rgb="FF002060"/>
      </left>
      <right/>
      <top style="thin">
        <color theme="3" tint="-0.499984740745262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/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/>
      <bottom/>
      <diagonal/>
    </border>
    <border>
      <left/>
      <right style="thin">
        <color theme="3" tint="-0.499984740745262"/>
      </right>
      <top/>
      <bottom/>
      <diagonal/>
    </border>
    <border>
      <left/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/>
      <right style="thin">
        <color theme="3" tint="-0.499984740745262"/>
      </right>
      <top/>
      <bottom style="thin">
        <color auto="1"/>
      </bottom>
      <diagonal/>
    </border>
    <border>
      <left/>
      <right style="thin">
        <color rgb="FF000066"/>
      </right>
      <top/>
      <bottom/>
      <diagonal/>
    </border>
    <border>
      <left style="thin">
        <color theme="3" tint="-0.499984740745262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auto="1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auto="1"/>
      </left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 style="thin">
        <color auto="1"/>
      </bottom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62"/>
      </left>
      <right/>
      <top/>
      <bottom/>
      <diagonal/>
    </border>
    <border>
      <left style="thin">
        <color theme="3" tint="-0.499984740745262"/>
      </left>
      <right/>
      <top style="thin">
        <color theme="3" tint="-0.499984740745262"/>
      </top>
      <bottom style="thin">
        <color theme="3" tint="-0.499984740745262"/>
      </bottom>
      <diagonal/>
    </border>
    <border>
      <left style="thin">
        <color rgb="FF000066"/>
      </left>
      <right style="thin">
        <color rgb="FF000066"/>
      </right>
      <top/>
      <bottom style="medium">
        <color rgb="FF000066"/>
      </bottom>
      <diagonal/>
    </border>
    <border>
      <left style="thin">
        <color auto="1"/>
      </left>
      <right style="thin">
        <color indexed="62"/>
      </right>
      <top/>
      <bottom/>
      <diagonal/>
    </border>
    <border>
      <left style="thin">
        <color indexed="62"/>
      </left>
      <right style="thin">
        <color auto="1"/>
      </right>
      <top/>
      <bottom/>
      <diagonal/>
    </border>
    <border>
      <left style="thin">
        <color theme="3" tint="-0.24994659260841701"/>
      </left>
      <right style="thin">
        <color theme="3" tint="-0.24994659260841701"/>
      </right>
      <top/>
      <bottom/>
      <diagonal/>
    </border>
    <border>
      <left/>
      <right style="thin">
        <color theme="3" tint="-0.499984740745262"/>
      </right>
      <top style="medium">
        <color theme="3" tint="-0.499984740745262"/>
      </top>
      <bottom/>
      <diagonal/>
    </border>
    <border>
      <left style="thin">
        <color theme="3" tint="-0.499984740745262"/>
      </left>
      <right/>
      <top style="medium">
        <color theme="3" tint="-0.499984740745262"/>
      </top>
      <bottom style="thin">
        <color auto="1"/>
      </bottom>
      <diagonal/>
    </border>
    <border>
      <left/>
      <right/>
      <top style="medium">
        <color theme="3" tint="-0.499984740745262"/>
      </top>
      <bottom style="thin">
        <color auto="1"/>
      </bottom>
      <diagonal/>
    </border>
    <border>
      <left/>
      <right style="thin">
        <color theme="3" tint="-0.499984740745262"/>
      </right>
      <top style="medium">
        <color theme="3" tint="-0.499984740745262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indexed="18"/>
      </bottom>
      <diagonal/>
    </border>
    <border>
      <left style="thin">
        <color theme="3" tint="-0.499984740745262"/>
      </left>
      <right/>
      <top style="medium">
        <color theme="3" tint="-0.499984740745262"/>
      </top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/>
      <top/>
      <bottom style="medium">
        <color theme="3" tint="-0.499984740745262"/>
      </bottom>
      <diagonal/>
    </border>
    <border>
      <left/>
      <right style="thin">
        <color rgb="FF000066"/>
      </right>
      <top style="medium">
        <color theme="3" tint="-0.499984740745262"/>
      </top>
      <bottom/>
      <diagonal/>
    </border>
    <border>
      <left style="thin">
        <color rgb="FF000066"/>
      </left>
      <right style="thin">
        <color rgb="FF000066"/>
      </right>
      <top style="medium">
        <color theme="3" tint="-0.499984740745262"/>
      </top>
      <bottom/>
      <diagonal/>
    </border>
    <border>
      <left style="thin">
        <color rgb="FF000066"/>
      </left>
      <right/>
      <top style="medium">
        <color theme="3" tint="-0.499984740745262"/>
      </top>
      <bottom style="thin">
        <color auto="1"/>
      </bottom>
      <diagonal/>
    </border>
    <border>
      <left/>
      <right style="thin">
        <color rgb="FF000066"/>
      </right>
      <top style="medium">
        <color theme="3" tint="-0.499984740745262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medium">
        <color theme="3" tint="-0.499984740745262"/>
      </top>
      <bottom style="thin">
        <color theme="3" tint="-0.499984740745262"/>
      </bottom>
      <diagonal/>
    </border>
    <border>
      <left/>
      <right style="thin">
        <color rgb="FF000066"/>
      </right>
      <top/>
      <bottom style="medium">
        <color theme="3" tint="-0.499984740745262"/>
      </bottom>
      <diagonal/>
    </border>
    <border>
      <left style="thin">
        <color rgb="FF000066"/>
      </left>
      <right style="thin">
        <color rgb="FF000066"/>
      </right>
      <top/>
      <bottom style="medium">
        <color theme="3" tint="-0.499984740745262"/>
      </bottom>
      <diagonal/>
    </border>
    <border>
      <left/>
      <right style="thin">
        <color rgb="FF000066"/>
      </right>
      <top/>
      <bottom style="medium">
        <color rgb="FF000066"/>
      </bottom>
      <diagonal/>
    </border>
    <border>
      <left style="thin">
        <color rgb="FF000066"/>
      </left>
      <right/>
      <top/>
      <bottom/>
      <diagonal/>
    </border>
    <border>
      <left style="thin">
        <color rgb="FF000066"/>
      </left>
      <right/>
      <top style="medium">
        <color theme="3" tint="-0.499984740745262"/>
      </top>
      <bottom style="thin">
        <color theme="3" tint="-0.499984740745262"/>
      </bottom>
      <diagonal/>
    </border>
    <border>
      <left style="thin">
        <color rgb="FF000066"/>
      </left>
      <right/>
      <top style="thin">
        <color theme="3" tint="-0.499984740745262"/>
      </top>
      <bottom style="medium">
        <color theme="3" tint="-0.499984740745262"/>
      </bottom>
      <diagonal/>
    </border>
    <border>
      <left style="thin">
        <color rgb="FF000066"/>
      </left>
      <right/>
      <top style="medium">
        <color theme="3" tint="-0.499984740745262"/>
      </top>
      <bottom/>
      <diagonal/>
    </border>
    <border>
      <left style="thin">
        <color rgb="FF002060"/>
      </left>
      <right style="thin">
        <color auto="1"/>
      </right>
      <top/>
      <bottom/>
      <diagonal/>
    </border>
    <border>
      <left style="thin">
        <color rgb="FF000066"/>
      </left>
      <right/>
      <top/>
      <bottom style="medium">
        <color rgb="FF000066"/>
      </bottom>
      <diagonal/>
    </border>
    <border>
      <left style="thin">
        <color auto="1"/>
      </left>
      <right style="thin">
        <color rgb="FF002060"/>
      </right>
      <top/>
      <bottom style="thin">
        <color auto="1"/>
      </bottom>
      <diagonal/>
    </border>
    <border>
      <left style="thin">
        <color rgb="FF002060"/>
      </left>
      <right style="thin">
        <color rgb="FF002060"/>
      </right>
      <top/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2"/>
      </right>
      <top/>
      <bottom/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4"/>
      </top>
      <bottom/>
      <diagonal/>
    </border>
    <border>
      <left style="thin">
        <color indexed="64"/>
      </left>
      <right style="thin">
        <color theme="3" tint="-0.499984740745262"/>
      </right>
      <top/>
      <bottom/>
      <diagonal/>
    </border>
    <border>
      <left style="thin">
        <color theme="3" tint="-0.24994659260841701"/>
      </left>
      <right/>
      <top/>
      <bottom/>
      <diagonal/>
    </border>
    <border>
      <left style="thin">
        <color indexed="64"/>
      </left>
      <right style="thin">
        <color theme="3" tint="-0.2499465926084170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3" tint="-0.499984740745262"/>
      </right>
      <top/>
      <bottom style="thin">
        <color theme="3" tint="-0.499984740745262"/>
      </bottom>
      <diagonal/>
    </border>
    <border>
      <left/>
      <right/>
      <top/>
      <bottom style="thin">
        <color indexed="64"/>
      </bottom>
      <diagonal/>
    </border>
    <border>
      <left style="thin">
        <color rgb="FF002060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rgb="FF002060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66"/>
      </left>
      <right style="thin">
        <color rgb="FF000066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66"/>
      </right>
      <top/>
      <bottom/>
      <diagonal/>
    </border>
    <border>
      <left style="thin">
        <color indexed="64"/>
      </left>
      <right style="thin">
        <color rgb="FF000066"/>
      </right>
      <top style="thin">
        <color indexed="64"/>
      </top>
      <bottom/>
      <diagonal/>
    </border>
    <border>
      <left style="thin">
        <color indexed="64"/>
      </left>
      <right style="thin">
        <color rgb="FF000066"/>
      </right>
      <top style="thin">
        <color indexed="64"/>
      </top>
      <bottom/>
      <diagonal/>
    </border>
    <border>
      <left style="thin">
        <color indexed="64"/>
      </left>
      <right style="thin">
        <color theme="3" tint="-0.499984740745262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2"/>
      </left>
      <right style="thin">
        <color indexed="64"/>
      </right>
      <top/>
      <bottom/>
      <diagonal/>
    </border>
    <border>
      <left style="thin">
        <color theme="3" tint="-0.499984740745262"/>
      </left>
      <right/>
      <top/>
      <bottom style="thin">
        <color auto="1"/>
      </bottom>
      <diagonal/>
    </border>
    <border>
      <left style="thin">
        <color rgb="FF000066"/>
      </left>
      <right/>
      <top style="thin">
        <color auto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3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/>
      <top style="thin">
        <color theme="1"/>
      </top>
      <bottom style="thin">
        <color auto="1"/>
      </bottom>
      <diagonal/>
    </border>
    <border>
      <left/>
      <right style="thin">
        <color theme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3" tint="-0.499984740745262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/>
      <top style="thin">
        <color auto="1"/>
      </top>
      <bottom style="thin">
        <color auto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indexed="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indexed="62"/>
      </top>
      <bottom style="thin">
        <color indexed="62"/>
      </bottom>
      <diagonal/>
    </border>
    <border>
      <left style="thin">
        <color theme="1"/>
      </left>
      <right style="thin">
        <color theme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/>
      <bottom style="thin">
        <color indexed="18"/>
      </bottom>
      <diagonal/>
    </border>
    <border>
      <left style="thin">
        <color theme="1"/>
      </left>
      <right/>
      <top/>
      <bottom style="thin">
        <color theme="3" tint="-0.499984740745262"/>
      </bottom>
      <diagonal/>
    </border>
    <border>
      <left style="thin">
        <color theme="1"/>
      </left>
      <right style="thin">
        <color theme="1"/>
      </right>
      <top style="thin">
        <color theme="3" tint="-0.499984740745262"/>
      </top>
      <bottom/>
      <diagonal/>
    </border>
    <border>
      <left style="thin">
        <color theme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theme="3" tint="-0.499984740745262"/>
      </right>
      <top style="thin">
        <color indexed="64"/>
      </top>
      <bottom style="thin">
        <color auto="1"/>
      </bottom>
      <diagonal/>
    </border>
    <border>
      <left/>
      <right style="thin">
        <color theme="3" tint="-0.499984740745262"/>
      </right>
      <top style="thin">
        <color indexed="64"/>
      </top>
      <bottom/>
      <diagonal/>
    </border>
    <border>
      <left style="thin">
        <color theme="3" tint="-0.499984740745262"/>
      </left>
      <right/>
      <top style="thin">
        <color indexed="64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3" tint="-0.499984740745262"/>
      </right>
      <top/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indexed="62"/>
      </bottom>
      <diagonal/>
    </border>
    <border>
      <left style="thin">
        <color theme="3" tint="-0.499984740745262"/>
      </left>
      <right/>
      <top/>
      <bottom style="thin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2"/>
      </bottom>
      <diagonal/>
    </border>
    <border>
      <left style="thin">
        <color indexed="64"/>
      </left>
      <right style="thin">
        <color theme="3" tint="-0.499984740745262"/>
      </right>
      <top style="thin">
        <color auto="1"/>
      </top>
      <bottom style="thin">
        <color indexed="62"/>
      </bottom>
      <diagonal/>
    </border>
    <border>
      <left/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/>
      <top style="thin">
        <color indexed="62"/>
      </top>
      <bottom style="thin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2"/>
      </top>
      <bottom style="thin">
        <color indexed="62"/>
      </bottom>
      <diagonal/>
    </border>
    <border>
      <left style="thin">
        <color indexed="64"/>
      </left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4"/>
      </top>
      <bottom style="thin">
        <color indexed="62"/>
      </bottom>
      <diagonal/>
    </border>
    <border>
      <left style="medium">
        <color indexed="64"/>
      </left>
      <right style="thin">
        <color indexed="62"/>
      </right>
      <top style="thin">
        <color indexed="64"/>
      </top>
      <bottom style="thin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4"/>
      </top>
      <bottom style="thin">
        <color indexed="64"/>
      </bottom>
      <diagonal/>
    </border>
    <border>
      <left style="thin">
        <color indexed="6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2"/>
      </right>
      <top style="thin">
        <color indexed="64"/>
      </top>
      <bottom style="thin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2"/>
      </left>
      <right style="thin">
        <color indexed="62"/>
      </right>
      <top/>
      <bottom style="thin">
        <color auto="1"/>
      </bottom>
      <diagonal/>
    </border>
    <border>
      <left style="thin">
        <color indexed="62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2"/>
      </right>
      <top/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auto="1"/>
      </bottom>
      <diagonal/>
    </border>
    <border>
      <left/>
      <right style="thin">
        <color indexed="62"/>
      </right>
      <top/>
      <bottom style="thin">
        <color indexed="64"/>
      </bottom>
      <diagonal/>
    </border>
    <border>
      <left/>
      <right style="thin">
        <color indexed="62"/>
      </right>
      <top style="thin">
        <color auto="1"/>
      </top>
      <bottom style="thin">
        <color auto="1"/>
      </bottom>
      <diagonal/>
    </border>
    <border>
      <left style="thin">
        <color indexed="62"/>
      </left>
      <right style="thin">
        <color indexed="62"/>
      </right>
      <top style="thin">
        <color auto="1"/>
      </top>
      <bottom style="thin">
        <color auto="1"/>
      </bottom>
      <diagonal/>
    </border>
    <border>
      <left style="thin">
        <color indexed="62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2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2"/>
      </right>
      <top style="thin">
        <color auto="1"/>
      </top>
      <bottom/>
      <diagonal/>
    </border>
    <border>
      <left style="thin">
        <color indexed="62"/>
      </left>
      <right style="thin">
        <color indexed="62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2060"/>
      </right>
      <top style="thin">
        <color indexed="64"/>
      </top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64"/>
      </top>
      <bottom style="thin">
        <color indexed="64"/>
      </bottom>
      <diagonal/>
    </border>
    <border>
      <left style="thin">
        <color rgb="FF00206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rgb="FF000066"/>
      </left>
      <right/>
      <top/>
      <bottom style="thin">
        <color auto="1"/>
      </bottom>
      <diagonal/>
    </border>
  </borders>
  <cellStyleXfs count="7">
    <xf numFmtId="0" fontId="0" fillId="0" borderId="0"/>
    <xf numFmtId="164" fontId="53" fillId="0" borderId="0" applyFill="0" applyBorder="0" applyAlignment="0" applyProtection="0"/>
    <xf numFmtId="165" fontId="53" fillId="0" borderId="0" applyFill="0" applyBorder="0" applyAlignment="0" applyProtection="0"/>
    <xf numFmtId="0" fontId="53" fillId="0" borderId="0"/>
    <xf numFmtId="0" fontId="53" fillId="0" borderId="0"/>
    <xf numFmtId="0" fontId="77" fillId="0" borderId="0"/>
    <xf numFmtId="0" fontId="53" fillId="0" borderId="0"/>
  </cellStyleXfs>
  <cellXfs count="977">
    <xf numFmtId="0" fontId="0" fillId="0" borderId="0" xfId="0"/>
    <xf numFmtId="3" fontId="0" fillId="0" borderId="0" xfId="0" applyNumberFormat="1"/>
    <xf numFmtId="3" fontId="1" fillId="0" borderId="0" xfId="0" applyNumberFormat="1" applyFont="1"/>
    <xf numFmtId="0" fontId="0" fillId="0" borderId="0" xfId="0" applyAlignment="1">
      <alignment horizontal="center"/>
    </xf>
    <xf numFmtId="0" fontId="2" fillId="0" borderId="0" xfId="0" applyFont="1"/>
    <xf numFmtId="0" fontId="0" fillId="0" borderId="5" xfId="0" applyBorder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center"/>
    </xf>
    <xf numFmtId="0" fontId="10" fillId="0" borderId="0" xfId="0" applyFont="1"/>
    <xf numFmtId="3" fontId="9" fillId="0" borderId="24" xfId="0" applyNumberFormat="1" applyFont="1" applyBorder="1" applyAlignment="1">
      <alignment horizontal="left"/>
    </xf>
    <xf numFmtId="3" fontId="9" fillId="0" borderId="24" xfId="0" applyNumberFormat="1" applyFont="1" applyBorder="1"/>
    <xf numFmtId="3" fontId="9" fillId="0" borderId="20" xfId="0" applyNumberFormat="1" applyFont="1" applyBorder="1" applyAlignment="1">
      <alignment horizontal="left"/>
    </xf>
    <xf numFmtId="3" fontId="9" fillId="0" borderId="20" xfId="0" applyNumberFormat="1" applyFont="1" applyBorder="1"/>
    <xf numFmtId="3" fontId="11" fillId="0" borderId="20" xfId="0" applyNumberFormat="1" applyFont="1" applyBorder="1" applyAlignment="1">
      <alignment horizontal="left"/>
    </xf>
    <xf numFmtId="3" fontId="11" fillId="0" borderId="20" xfId="0" applyNumberFormat="1" applyFont="1" applyBorder="1"/>
    <xf numFmtId="3" fontId="12" fillId="0" borderId="20" xfId="0" applyNumberFormat="1" applyFont="1" applyBorder="1"/>
    <xf numFmtId="3" fontId="13" fillId="0" borderId="20" xfId="0" applyNumberFormat="1" applyFont="1" applyBorder="1"/>
    <xf numFmtId="3" fontId="9" fillId="0" borderId="26" xfId="0" applyNumberFormat="1" applyFont="1" applyBorder="1" applyAlignment="1">
      <alignment horizontal="left"/>
    </xf>
    <xf numFmtId="3" fontId="9" fillId="0" borderId="28" xfId="0" applyNumberFormat="1" applyFont="1" applyBorder="1" applyAlignment="1">
      <alignment horizontal="left"/>
    </xf>
    <xf numFmtId="3" fontId="9" fillId="0" borderId="28" xfId="0" applyNumberFormat="1" applyFont="1" applyBorder="1"/>
    <xf numFmtId="3" fontId="9" fillId="0" borderId="24" xfId="0" applyNumberFormat="1" applyFont="1" applyBorder="1" applyAlignment="1">
      <alignment horizontal="center" vertical="center"/>
    </xf>
    <xf numFmtId="3" fontId="9" fillId="0" borderId="24" xfId="0" applyNumberFormat="1" applyFont="1" applyBorder="1" applyAlignment="1">
      <alignment vertical="center"/>
    </xf>
    <xf numFmtId="166" fontId="15" fillId="0" borderId="0" xfId="0" applyNumberFormat="1" applyFont="1" applyAlignment="1">
      <alignment horizontal="left"/>
    </xf>
    <xf numFmtId="3" fontId="16" fillId="0" borderId="0" xfId="0" applyNumberFormat="1" applyFont="1"/>
    <xf numFmtId="4" fontId="0" fillId="0" borderId="0" xfId="0" applyNumberFormat="1"/>
    <xf numFmtId="0" fontId="15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4" fillId="0" borderId="0" xfId="0" applyFont="1"/>
    <xf numFmtId="0" fontId="20" fillId="0" borderId="0" xfId="0" applyFont="1"/>
    <xf numFmtId="169" fontId="16" fillId="0" borderId="0" xfId="0" applyNumberFormat="1" applyFont="1"/>
    <xf numFmtId="168" fontId="21" fillId="0" borderId="0" xfId="0" applyNumberFormat="1" applyFont="1" applyAlignment="1">
      <alignment horizontal="right"/>
    </xf>
    <xf numFmtId="4" fontId="16" fillId="0" borderId="0" xfId="0" applyNumberFormat="1" applyFont="1"/>
    <xf numFmtId="4" fontId="18" fillId="0" borderId="0" xfId="0" applyNumberFormat="1" applyFont="1" applyAlignment="1">
      <alignment vertical="center"/>
    </xf>
    <xf numFmtId="4" fontId="19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4" fontId="22" fillId="0" borderId="0" xfId="0" applyNumberFormat="1" applyFont="1" applyAlignment="1">
      <alignment vertical="center"/>
    </xf>
    <xf numFmtId="4" fontId="23" fillId="0" borderId="0" xfId="0" applyNumberFormat="1" applyFont="1" applyAlignment="1">
      <alignment vertical="center"/>
    </xf>
    <xf numFmtId="0" fontId="26" fillId="0" borderId="0" xfId="0" applyFont="1"/>
    <xf numFmtId="0" fontId="24" fillId="0" borderId="0" xfId="0" applyFont="1"/>
    <xf numFmtId="169" fontId="27" fillId="0" borderId="0" xfId="0" applyNumberFormat="1" applyFont="1" applyAlignment="1">
      <alignment horizontal="center"/>
    </xf>
    <xf numFmtId="3" fontId="28" fillId="0" borderId="0" xfId="0" applyNumberFormat="1" applyFont="1" applyAlignment="1">
      <alignment horizontal="center"/>
    </xf>
    <xf numFmtId="3" fontId="29" fillId="0" borderId="0" xfId="0" applyNumberFormat="1" applyFont="1" applyAlignment="1">
      <alignment horizontal="center"/>
    </xf>
    <xf numFmtId="3" fontId="27" fillId="0" borderId="0" xfId="0" applyNumberFormat="1" applyFont="1" applyAlignment="1">
      <alignment horizontal="center"/>
    </xf>
    <xf numFmtId="3" fontId="31" fillId="0" borderId="0" xfId="0" applyNumberFormat="1" applyFont="1" applyAlignment="1">
      <alignment horizontal="center"/>
    </xf>
    <xf numFmtId="0" fontId="6" fillId="0" borderId="3" xfId="0" applyFont="1" applyBorder="1" applyAlignment="1">
      <alignment horizontal="center" vertical="center"/>
    </xf>
    <xf numFmtId="3" fontId="8" fillId="0" borderId="13" xfId="0" applyNumberFormat="1" applyFont="1" applyBorder="1"/>
    <xf numFmtId="3" fontId="32" fillId="0" borderId="4" xfId="0" applyNumberFormat="1" applyFont="1" applyBorder="1"/>
    <xf numFmtId="0" fontId="0" fillId="0" borderId="42" xfId="0" applyBorder="1" applyAlignment="1">
      <alignment horizontal="left" vertical="center" wrapText="1"/>
    </xf>
    <xf numFmtId="3" fontId="32" fillId="0" borderId="4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6" fillId="0" borderId="43" xfId="0" applyFont="1" applyBorder="1" applyAlignment="1">
      <alignment horizontal="center" vertical="center"/>
    </xf>
    <xf numFmtId="3" fontId="8" fillId="3" borderId="44" xfId="0" applyNumberFormat="1" applyFont="1" applyFill="1" applyBorder="1"/>
    <xf numFmtId="0" fontId="0" fillId="0" borderId="42" xfId="0" applyBorder="1" applyAlignment="1">
      <alignment wrapText="1"/>
    </xf>
    <xf numFmtId="3" fontId="32" fillId="3" borderId="4" xfId="0" applyNumberFormat="1" applyFont="1" applyFill="1" applyBorder="1"/>
    <xf numFmtId="3" fontId="32" fillId="3" borderId="0" xfId="0" applyNumberFormat="1" applyFont="1" applyFill="1"/>
    <xf numFmtId="0" fontId="0" fillId="0" borderId="32" xfId="0" applyBorder="1"/>
    <xf numFmtId="0" fontId="0" fillId="0" borderId="14" xfId="0" applyBorder="1"/>
    <xf numFmtId="0" fontId="0" fillId="0" borderId="30" xfId="0" applyBorder="1"/>
    <xf numFmtId="3" fontId="33" fillId="0" borderId="0" xfId="0" applyNumberFormat="1" applyFont="1"/>
    <xf numFmtId="0" fontId="0" fillId="0" borderId="42" xfId="0" applyBorder="1" applyAlignment="1">
      <alignment vertical="center"/>
    </xf>
    <xf numFmtId="3" fontId="32" fillId="3" borderId="8" xfId="0" applyNumberFormat="1" applyFont="1" applyFill="1" applyBorder="1"/>
    <xf numFmtId="0" fontId="0" fillId="0" borderId="5" xfId="0" applyBorder="1" applyAlignment="1">
      <alignment horizontal="left" vertical="center" wrapText="1"/>
    </xf>
    <xf numFmtId="0" fontId="14" fillId="0" borderId="0" xfId="0" applyFont="1"/>
    <xf numFmtId="0" fontId="16" fillId="0" borderId="0" xfId="0" applyFont="1" applyAlignment="1">
      <alignment horizontal="left" vertical="center" wrapText="1"/>
    </xf>
    <xf numFmtId="170" fontId="0" fillId="0" borderId="0" xfId="0" applyNumberFormat="1"/>
    <xf numFmtId="3" fontId="8" fillId="0" borderId="2" xfId="0" applyNumberFormat="1" applyFont="1" applyBorder="1"/>
    <xf numFmtId="3" fontId="32" fillId="0" borderId="0" xfId="0" applyNumberFormat="1" applyFont="1"/>
    <xf numFmtId="4" fontId="0" fillId="0" borderId="0" xfId="0" applyNumberFormat="1" applyAlignment="1">
      <alignment vertical="center"/>
    </xf>
    <xf numFmtId="3" fontId="2" fillId="0" borderId="0" xfId="0" applyNumberFormat="1" applyFont="1"/>
    <xf numFmtId="0" fontId="14" fillId="4" borderId="42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/>
    </xf>
    <xf numFmtId="0" fontId="16" fillId="0" borderId="42" xfId="0" applyFont="1" applyBorder="1"/>
    <xf numFmtId="0" fontId="6" fillId="0" borderId="4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36" fillId="0" borderId="42" xfId="0" applyFont="1" applyBorder="1" applyAlignment="1">
      <alignment horizontal="center"/>
    </xf>
    <xf numFmtId="0" fontId="16" fillId="0" borderId="4" xfId="0" applyFont="1" applyBorder="1" applyAlignment="1">
      <alignment horizontal="center" vertical="center"/>
    </xf>
    <xf numFmtId="0" fontId="14" fillId="0" borderId="4" xfId="0" applyFont="1" applyBorder="1"/>
    <xf numFmtId="3" fontId="0" fillId="0" borderId="4" xfId="0" applyNumberFormat="1" applyBorder="1" applyAlignment="1">
      <alignment horizontal="right"/>
    </xf>
    <xf numFmtId="0" fontId="0" fillId="0" borderId="42" xfId="0" applyBorder="1" applyAlignment="1">
      <alignment horizontal="right"/>
    </xf>
    <xf numFmtId="3" fontId="0" fillId="0" borderId="4" xfId="0" applyNumberFormat="1" applyBorder="1"/>
    <xf numFmtId="0" fontId="14" fillId="0" borderId="4" xfId="0" applyFont="1" applyBorder="1" applyAlignment="1">
      <alignment horizontal="left"/>
    </xf>
    <xf numFmtId="3" fontId="6" fillId="0" borderId="4" xfId="0" applyNumberFormat="1" applyFont="1" applyBorder="1" applyAlignment="1">
      <alignment vertical="center"/>
    </xf>
    <xf numFmtId="0" fontId="6" fillId="0" borderId="42" xfId="0" applyFont="1" applyBorder="1" applyAlignment="1">
      <alignment horizontal="right"/>
    </xf>
    <xf numFmtId="49" fontId="0" fillId="0" borderId="42" xfId="0" applyNumberFormat="1" applyBorder="1" applyAlignment="1">
      <alignment horizontal="right"/>
    </xf>
    <xf numFmtId="49" fontId="6" fillId="0" borderId="42" xfId="0" applyNumberFormat="1" applyFont="1" applyBorder="1" applyAlignment="1">
      <alignment horizontal="right"/>
    </xf>
    <xf numFmtId="49" fontId="36" fillId="0" borderId="42" xfId="0" applyNumberFormat="1" applyFont="1" applyBorder="1" applyAlignment="1">
      <alignment horizontal="center"/>
    </xf>
    <xf numFmtId="49" fontId="6" fillId="0" borderId="45" xfId="0" applyNumberFormat="1" applyFont="1" applyBorder="1" applyAlignment="1">
      <alignment horizontal="right"/>
    </xf>
    <xf numFmtId="0" fontId="14" fillId="0" borderId="49" xfId="0" applyFont="1" applyBorder="1"/>
    <xf numFmtId="3" fontId="0" fillId="0" borderId="49" xfId="0" applyNumberFormat="1" applyBorder="1"/>
    <xf numFmtId="49" fontId="6" fillId="0" borderId="0" xfId="0" applyNumberFormat="1" applyFont="1" applyAlignment="1">
      <alignment horizontal="right"/>
    </xf>
    <xf numFmtId="0" fontId="16" fillId="0" borderId="0" xfId="0" applyFont="1" applyAlignment="1">
      <alignment horizontal="left"/>
    </xf>
    <xf numFmtId="3" fontId="34" fillId="0" borderId="0" xfId="0" applyNumberFormat="1" applyFont="1"/>
    <xf numFmtId="49" fontId="37" fillId="0" borderId="0" xfId="0" applyNumberFormat="1" applyFont="1"/>
    <xf numFmtId="3" fontId="29" fillId="0" borderId="0" xfId="0" applyNumberFormat="1" applyFont="1" applyAlignment="1">
      <alignment horizontal="right"/>
    </xf>
    <xf numFmtId="0" fontId="34" fillId="3" borderId="47" xfId="0" applyFont="1" applyFill="1" applyBorder="1" applyAlignment="1">
      <alignment horizontal="center" vertical="center" wrapText="1"/>
    </xf>
    <xf numFmtId="4" fontId="6" fillId="0" borderId="0" xfId="0" applyNumberFormat="1" applyFont="1"/>
    <xf numFmtId="172" fontId="0" fillId="0" borderId="0" xfId="0" applyNumberFormat="1"/>
    <xf numFmtId="3" fontId="6" fillId="0" borderId="53" xfId="0" applyNumberFormat="1" applyFont="1" applyBorder="1" applyAlignment="1">
      <alignment horizontal="left"/>
    </xf>
    <xf numFmtId="3" fontId="6" fillId="0" borderId="54" xfId="0" applyNumberFormat="1" applyFont="1" applyBorder="1" applyAlignment="1">
      <alignment horizontal="left"/>
    </xf>
    <xf numFmtId="3" fontId="6" fillId="0" borderId="54" xfId="0" applyNumberFormat="1" applyFont="1" applyBorder="1"/>
    <xf numFmtId="3" fontId="0" fillId="0" borderId="53" xfId="0" applyNumberFormat="1" applyBorder="1" applyAlignment="1">
      <alignment horizontal="left"/>
    </xf>
    <xf numFmtId="3" fontId="0" fillId="0" borderId="54" xfId="0" applyNumberFormat="1" applyBorder="1" applyAlignment="1">
      <alignment horizontal="left"/>
    </xf>
    <xf numFmtId="3" fontId="0" fillId="0" borderId="54" xfId="0" applyNumberFormat="1" applyBorder="1"/>
    <xf numFmtId="3" fontId="0" fillId="0" borderId="53" xfId="0" applyNumberFormat="1" applyBorder="1"/>
    <xf numFmtId="3" fontId="0" fillId="0" borderId="53" xfId="0" applyNumberFormat="1" applyBorder="1" applyAlignment="1">
      <alignment horizontal="left" vertical="center" wrapText="1"/>
    </xf>
    <xf numFmtId="3" fontId="0" fillId="0" borderId="54" xfId="0" applyNumberFormat="1" applyBorder="1" applyAlignment="1">
      <alignment vertical="center" wrapText="1"/>
    </xf>
    <xf numFmtId="0" fontId="0" fillId="0" borderId="0" xfId="0" applyAlignment="1">
      <alignment horizontal="left"/>
    </xf>
    <xf numFmtId="0" fontId="16" fillId="0" borderId="0" xfId="0" applyFont="1"/>
    <xf numFmtId="168" fontId="0" fillId="0" borderId="0" xfId="0" applyNumberFormat="1"/>
    <xf numFmtId="0" fontId="5" fillId="0" borderId="0" xfId="0" applyFont="1"/>
    <xf numFmtId="0" fontId="39" fillId="0" borderId="0" xfId="0" applyFont="1"/>
    <xf numFmtId="3" fontId="16" fillId="0" borderId="42" xfId="0" applyNumberFormat="1" applyFont="1" applyBorder="1" applyAlignment="1">
      <alignment horizontal="left"/>
    </xf>
    <xf numFmtId="3" fontId="16" fillId="0" borderId="4" xfId="0" applyNumberFormat="1" applyFont="1" applyBorder="1" applyAlignment="1">
      <alignment horizontal="left"/>
    </xf>
    <xf numFmtId="3" fontId="16" fillId="0" borderId="4" xfId="0" applyNumberFormat="1" applyFont="1" applyBorder="1"/>
    <xf numFmtId="3" fontId="14" fillId="0" borderId="42" xfId="0" applyNumberFormat="1" applyFont="1" applyBorder="1" applyAlignment="1">
      <alignment horizontal="left"/>
    </xf>
    <xf numFmtId="3" fontId="14" fillId="0" borderId="4" xfId="0" applyNumberFormat="1" applyFont="1" applyBorder="1" applyAlignment="1">
      <alignment horizontal="left"/>
    </xf>
    <xf numFmtId="3" fontId="14" fillId="0" borderId="4" xfId="0" applyNumberFormat="1" applyFont="1" applyBorder="1"/>
    <xf numFmtId="49" fontId="16" fillId="0" borderId="42" xfId="0" applyNumberFormat="1" applyFont="1" applyBorder="1" applyAlignment="1">
      <alignment horizontal="left"/>
    </xf>
    <xf numFmtId="49" fontId="14" fillId="0" borderId="42" xfId="0" applyNumberFormat="1" applyFont="1" applyBorder="1" applyAlignment="1">
      <alignment horizontal="left"/>
    </xf>
    <xf numFmtId="3" fontId="14" fillId="0" borderId="42" xfId="0" applyNumberFormat="1" applyFont="1" applyBorder="1"/>
    <xf numFmtId="3" fontId="16" fillId="0" borderId="42" xfId="0" applyNumberFormat="1" applyFont="1" applyBorder="1"/>
    <xf numFmtId="168" fontId="16" fillId="0" borderId="47" xfId="0" applyNumberFormat="1" applyFont="1" applyBorder="1" applyAlignment="1">
      <alignment horizontal="center"/>
    </xf>
    <xf numFmtId="168" fontId="14" fillId="0" borderId="47" xfId="0" applyNumberFormat="1" applyFont="1" applyBorder="1" applyAlignment="1">
      <alignment horizontal="center"/>
    </xf>
    <xf numFmtId="168" fontId="16" fillId="0" borderId="56" xfId="0" applyNumberFormat="1" applyFont="1" applyBorder="1" applyAlignment="1">
      <alignment horizontal="center" vertical="center"/>
    </xf>
    <xf numFmtId="0" fontId="0" fillId="3" borderId="0" xfId="0" applyFill="1"/>
    <xf numFmtId="3" fontId="16" fillId="0" borderId="42" xfId="0" applyNumberFormat="1" applyFont="1" applyBorder="1" applyAlignment="1">
      <alignment horizontal="left" vertical="center" wrapText="1"/>
    </xf>
    <xf numFmtId="3" fontId="16" fillId="0" borderId="4" xfId="0" applyNumberFormat="1" applyFont="1" applyBorder="1" applyAlignment="1">
      <alignment vertical="center" wrapText="1"/>
    </xf>
    <xf numFmtId="3" fontId="14" fillId="0" borderId="42" xfId="0" applyNumberFormat="1" applyFont="1" applyBorder="1" applyAlignment="1">
      <alignment horizontal="left" vertical="center" wrapText="1"/>
    </xf>
    <xf numFmtId="3" fontId="14" fillId="0" borderId="4" xfId="0" applyNumberFormat="1" applyFont="1" applyBorder="1" applyAlignment="1">
      <alignment vertical="center" wrapText="1"/>
    </xf>
    <xf numFmtId="3" fontId="14" fillId="0" borderId="0" xfId="0" applyNumberFormat="1" applyFont="1"/>
    <xf numFmtId="3" fontId="14" fillId="0" borderId="41" xfId="0" applyNumberFormat="1" applyFont="1" applyBorder="1" applyAlignment="1">
      <alignment horizontal="left"/>
    </xf>
    <xf numFmtId="3" fontId="16" fillId="0" borderId="53" xfId="0" applyNumberFormat="1" applyFont="1" applyBorder="1" applyAlignment="1">
      <alignment horizontal="left" vertical="center"/>
    </xf>
    <xf numFmtId="3" fontId="16" fillId="0" borderId="54" xfId="0" applyNumberFormat="1" applyFont="1" applyBorder="1" applyAlignment="1">
      <alignment vertical="center"/>
    </xf>
    <xf numFmtId="3" fontId="14" fillId="0" borderId="54" xfId="0" applyNumberFormat="1" applyFont="1" applyBorder="1"/>
    <xf numFmtId="3" fontId="14" fillId="0" borderId="54" xfId="0" applyNumberFormat="1" applyFont="1" applyBorder="1" applyAlignment="1">
      <alignment horizontal="left"/>
    </xf>
    <xf numFmtId="3" fontId="16" fillId="0" borderId="54" xfId="0" applyNumberFormat="1" applyFont="1" applyBorder="1"/>
    <xf numFmtId="168" fontId="16" fillId="0" borderId="55" xfId="0" applyNumberFormat="1" applyFont="1" applyBorder="1" applyAlignment="1">
      <alignment horizontal="center" vertical="center"/>
    </xf>
    <xf numFmtId="3" fontId="42" fillId="0" borderId="0" xfId="0" applyNumberFormat="1" applyFont="1"/>
    <xf numFmtId="168" fontId="14" fillId="0" borderId="55" xfId="0" applyNumberFormat="1" applyFont="1" applyBorder="1" applyAlignment="1">
      <alignment horizontal="center"/>
    </xf>
    <xf numFmtId="3" fontId="14" fillId="0" borderId="59" xfId="0" applyNumberFormat="1" applyFont="1" applyBorder="1" applyAlignment="1">
      <alignment horizontal="left"/>
    </xf>
    <xf numFmtId="3" fontId="16" fillId="0" borderId="59" xfId="0" applyNumberFormat="1" applyFont="1" applyBorder="1" applyAlignment="1">
      <alignment vertical="center"/>
    </xf>
    <xf numFmtId="3" fontId="16" fillId="0" borderId="60" xfId="0" applyNumberFormat="1" applyFont="1" applyBorder="1"/>
    <xf numFmtId="3" fontId="14" fillId="0" borderId="60" xfId="0" applyNumberFormat="1" applyFont="1" applyBorder="1" applyAlignment="1">
      <alignment horizontal="left"/>
    </xf>
    <xf numFmtId="3" fontId="14" fillId="0" borderId="60" xfId="0" applyNumberFormat="1" applyFont="1" applyBorder="1"/>
    <xf numFmtId="3" fontId="16" fillId="0" borderId="54" xfId="0" applyNumberFormat="1" applyFont="1" applyBorder="1" applyAlignment="1">
      <alignment horizontal="left"/>
    </xf>
    <xf numFmtId="4" fontId="5" fillId="0" borderId="0" xfId="0" applyNumberFormat="1" applyFont="1"/>
    <xf numFmtId="168" fontId="16" fillId="0" borderId="55" xfId="0" applyNumberFormat="1" applyFont="1" applyBorder="1" applyAlignment="1">
      <alignment horizontal="center"/>
    </xf>
    <xf numFmtId="4" fontId="1" fillId="0" borderId="0" xfId="0" applyNumberFormat="1" applyFont="1"/>
    <xf numFmtId="0" fontId="46" fillId="0" borderId="0" xfId="0" applyFont="1" applyAlignment="1">
      <alignment horizontal="center"/>
    </xf>
    <xf numFmtId="0" fontId="46" fillId="0" borderId="0" xfId="0" applyFont="1"/>
    <xf numFmtId="0" fontId="47" fillId="0" borderId="0" xfId="0" applyFont="1"/>
    <xf numFmtId="0" fontId="38" fillId="0" borderId="42" xfId="0" applyFont="1" applyBorder="1"/>
    <xf numFmtId="3" fontId="38" fillId="0" borderId="4" xfId="0" applyNumberFormat="1" applyFont="1" applyBorder="1"/>
    <xf numFmtId="3" fontId="50" fillId="0" borderId="4" xfId="0" applyNumberFormat="1" applyFont="1" applyBorder="1"/>
    <xf numFmtId="4" fontId="38" fillId="0" borderId="0" xfId="0" applyNumberFormat="1" applyFont="1"/>
    <xf numFmtId="0" fontId="8" fillId="0" borderId="0" xfId="0" applyFont="1"/>
    <xf numFmtId="0" fontId="3" fillId="0" borderId="0" xfId="0" applyFont="1"/>
    <xf numFmtId="170" fontId="38" fillId="0" borderId="47" xfId="0" applyNumberFormat="1" applyFont="1" applyBorder="1" applyAlignment="1">
      <alignment horizontal="center"/>
    </xf>
    <xf numFmtId="0" fontId="53" fillId="0" borderId="0" xfId="0" applyFont="1"/>
    <xf numFmtId="3" fontId="54" fillId="0" borderId="0" xfId="0" applyNumberFormat="1" applyFont="1"/>
    <xf numFmtId="170" fontId="38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3" fontId="17" fillId="0" borderId="0" xfId="0" applyNumberFormat="1" applyFont="1"/>
    <xf numFmtId="0" fontId="38" fillId="0" borderId="19" xfId="0" applyFont="1" applyBorder="1"/>
    <xf numFmtId="0" fontId="48" fillId="0" borderId="19" xfId="0" applyFont="1" applyBorder="1"/>
    <xf numFmtId="170" fontId="55" fillId="0" borderId="0" xfId="0" applyNumberFormat="1" applyFont="1"/>
    <xf numFmtId="0" fontId="55" fillId="0" borderId="0" xfId="0" applyFont="1"/>
    <xf numFmtId="2" fontId="55" fillId="0" borderId="0" xfId="0" applyNumberFormat="1" applyFont="1"/>
    <xf numFmtId="0" fontId="11" fillId="0" borderId="0" xfId="0" applyFont="1"/>
    <xf numFmtId="0" fontId="0" fillId="0" borderId="68" xfId="0" applyBorder="1"/>
    <xf numFmtId="0" fontId="16" fillId="0" borderId="46" xfId="0" applyFont="1" applyBorder="1" applyAlignment="1">
      <alignment horizontal="center"/>
    </xf>
    <xf numFmtId="0" fontId="16" fillId="0" borderId="41" xfId="0" applyFont="1" applyBorder="1"/>
    <xf numFmtId="4" fontId="16" fillId="0" borderId="41" xfId="0" applyNumberFormat="1" applyFont="1" applyBorder="1"/>
    <xf numFmtId="0" fontId="38" fillId="0" borderId="46" xfId="0" applyFont="1" applyBorder="1" applyAlignment="1">
      <alignment horizontal="center"/>
    </xf>
    <xf numFmtId="0" fontId="38" fillId="0" borderId="41" xfId="0" applyFont="1" applyBorder="1"/>
    <xf numFmtId="3" fontId="38" fillId="0" borderId="41" xfId="0" applyNumberFormat="1" applyFont="1" applyBorder="1"/>
    <xf numFmtId="0" fontId="51" fillId="0" borderId="46" xfId="0" applyFont="1" applyBorder="1" applyAlignment="1">
      <alignment horizontal="left"/>
    </xf>
    <xf numFmtId="0" fontId="51" fillId="0" borderId="41" xfId="0" applyFont="1" applyBorder="1"/>
    <xf numFmtId="3" fontId="51" fillId="0" borderId="41" xfId="0" applyNumberFormat="1" applyFont="1" applyBorder="1"/>
    <xf numFmtId="0" fontId="48" fillId="0" borderId="46" xfId="0" applyFont="1" applyBorder="1" applyAlignment="1">
      <alignment horizontal="left"/>
    </xf>
    <xf numFmtId="0" fontId="48" fillId="0" borderId="41" xfId="0" applyFont="1" applyBorder="1" applyAlignment="1">
      <alignment horizontal="center"/>
    </xf>
    <xf numFmtId="3" fontId="48" fillId="0" borderId="41" xfId="0" applyNumberFormat="1" applyFont="1" applyBorder="1"/>
    <xf numFmtId="0" fontId="48" fillId="0" borderId="46" xfId="0" applyFont="1" applyBorder="1"/>
    <xf numFmtId="0" fontId="51" fillId="0" borderId="41" xfId="0" applyFont="1" applyBorder="1" applyAlignment="1">
      <alignment horizontal="center"/>
    </xf>
    <xf numFmtId="3" fontId="51" fillId="0" borderId="41" xfId="0" applyNumberFormat="1" applyFont="1" applyBorder="1" applyAlignment="1">
      <alignment horizontal="center"/>
    </xf>
    <xf numFmtId="0" fontId="38" fillId="0" borderId="41" xfId="0" applyFont="1" applyBorder="1" applyAlignment="1">
      <alignment horizontal="center"/>
    </xf>
    <xf numFmtId="3" fontId="38" fillId="0" borderId="41" xfId="0" applyNumberFormat="1" applyFont="1" applyBorder="1" applyAlignment="1">
      <alignment horizontal="right"/>
    </xf>
    <xf numFmtId="3" fontId="38" fillId="0" borderId="41" xfId="0" applyNumberFormat="1" applyFont="1" applyBorder="1" applyAlignment="1">
      <alignment horizontal="center"/>
    </xf>
    <xf numFmtId="0" fontId="38" fillId="0" borderId="46" xfId="0" applyFont="1" applyBorder="1" applyAlignment="1">
      <alignment horizontal="center" vertical="center" wrapText="1"/>
    </xf>
    <xf numFmtId="0" fontId="51" fillId="0" borderId="46" xfId="0" applyFont="1" applyBorder="1"/>
    <xf numFmtId="0" fontId="51" fillId="0" borderId="76" xfId="0" applyFont="1" applyBorder="1"/>
    <xf numFmtId="0" fontId="51" fillId="0" borderId="57" xfId="0" applyFont="1" applyBorder="1" applyAlignment="1">
      <alignment horizontal="center"/>
    </xf>
    <xf numFmtId="3" fontId="48" fillId="0" borderId="57" xfId="0" applyNumberFormat="1" applyFont="1" applyBorder="1"/>
    <xf numFmtId="0" fontId="51" fillId="0" borderId="0" xfId="0" applyFont="1"/>
    <xf numFmtId="3" fontId="48" fillId="0" borderId="10" xfId="0" applyNumberFormat="1" applyFont="1" applyBorder="1"/>
    <xf numFmtId="3" fontId="48" fillId="0" borderId="0" xfId="0" applyNumberFormat="1" applyFont="1"/>
    <xf numFmtId="0" fontId="57" fillId="4" borderId="0" xfId="0" applyFont="1" applyFill="1" applyAlignment="1">
      <alignment horizontal="center"/>
    </xf>
    <xf numFmtId="4" fontId="58" fillId="0" borderId="0" xfId="0" applyNumberFormat="1" applyFont="1"/>
    <xf numFmtId="4" fontId="59" fillId="0" borderId="0" xfId="0" applyNumberFormat="1" applyFont="1"/>
    <xf numFmtId="3" fontId="6" fillId="0" borderId="0" xfId="0" applyNumberFormat="1" applyFont="1" applyAlignment="1">
      <alignment horizontal="center"/>
    </xf>
    <xf numFmtId="4" fontId="60" fillId="0" borderId="0" xfId="0" applyNumberFormat="1" applyFont="1"/>
    <xf numFmtId="4" fontId="61" fillId="0" borderId="0" xfId="0" applyNumberFormat="1" applyFont="1"/>
    <xf numFmtId="4" fontId="62" fillId="0" borderId="0" xfId="0" applyNumberFormat="1" applyFont="1"/>
    <xf numFmtId="3" fontId="63" fillId="3" borderId="0" xfId="0" applyNumberFormat="1" applyFont="1" applyFill="1"/>
    <xf numFmtId="3" fontId="64" fillId="0" borderId="0" xfId="0" applyNumberFormat="1" applyFont="1"/>
    <xf numFmtId="0" fontId="65" fillId="0" borderId="0" xfId="0" applyFont="1"/>
    <xf numFmtId="4" fontId="65" fillId="0" borderId="0" xfId="0" applyNumberFormat="1" applyFont="1"/>
    <xf numFmtId="0" fontId="66" fillId="0" borderId="0" xfId="0" applyFont="1" applyAlignment="1">
      <alignment horizontal="center"/>
    </xf>
    <xf numFmtId="0" fontId="66" fillId="0" borderId="0" xfId="0" applyFont="1"/>
    <xf numFmtId="0" fontId="67" fillId="0" borderId="0" xfId="0" applyFont="1"/>
    <xf numFmtId="3" fontId="48" fillId="0" borderId="20" xfId="0" applyNumberFormat="1" applyFont="1" applyBorder="1"/>
    <xf numFmtId="3" fontId="48" fillId="0" borderId="20" xfId="0" applyNumberFormat="1" applyFont="1" applyBorder="1" applyAlignment="1">
      <alignment horizontal="right"/>
    </xf>
    <xf numFmtId="0" fontId="38" fillId="0" borderId="19" xfId="0" applyFont="1" applyBorder="1" applyAlignment="1">
      <alignment horizontal="left"/>
    </xf>
    <xf numFmtId="0" fontId="48" fillId="0" borderId="22" xfId="0" applyFont="1" applyBorder="1"/>
    <xf numFmtId="0" fontId="48" fillId="0" borderId="30" xfId="0" applyFont="1" applyBorder="1"/>
    <xf numFmtId="0" fontId="48" fillId="0" borderId="0" xfId="0" applyFont="1"/>
    <xf numFmtId="0" fontId="44" fillId="0" borderId="0" xfId="0" applyFont="1"/>
    <xf numFmtId="0" fontId="69" fillId="0" borderId="0" xfId="0" applyFont="1"/>
    <xf numFmtId="4" fontId="67" fillId="0" borderId="0" xfId="0" applyNumberFormat="1" applyFont="1"/>
    <xf numFmtId="0" fontId="70" fillId="0" borderId="0" xfId="0" applyFont="1"/>
    <xf numFmtId="168" fontId="48" fillId="0" borderId="14" xfId="0" applyNumberFormat="1" applyFont="1" applyBorder="1" applyAlignment="1">
      <alignment horizontal="center"/>
    </xf>
    <xf numFmtId="3" fontId="9" fillId="0" borderId="20" xfId="0" applyNumberFormat="1" applyFont="1" applyBorder="1" applyAlignment="1">
      <alignment horizontal="right"/>
    </xf>
    <xf numFmtId="0" fontId="0" fillId="0" borderId="8" xfId="0" applyBorder="1" applyAlignment="1">
      <alignment horizontal="left"/>
    </xf>
    <xf numFmtId="0" fontId="9" fillId="0" borderId="5" xfId="0" applyFont="1" applyBorder="1" applyAlignment="1">
      <alignment horizontal="center" vertical="center"/>
    </xf>
    <xf numFmtId="3" fontId="76" fillId="0" borderId="0" xfId="0" applyNumberFormat="1" applyFont="1" applyAlignment="1">
      <alignment horizontal="right" vertical="center"/>
    </xf>
    <xf numFmtId="3" fontId="76" fillId="0" borderId="8" xfId="0" applyNumberFormat="1" applyFont="1" applyBorder="1" applyAlignment="1">
      <alignment horizontal="right" vertical="center"/>
    </xf>
    <xf numFmtId="0" fontId="20" fillId="0" borderId="5" xfId="0" applyFont="1" applyBorder="1"/>
    <xf numFmtId="3" fontId="20" fillId="0" borderId="8" xfId="0" applyNumberFormat="1" applyFont="1" applyBorder="1" applyAlignment="1">
      <alignment horizontal="left"/>
    </xf>
    <xf numFmtId="3" fontId="20" fillId="0" borderId="0" xfId="0" applyNumberFormat="1" applyFont="1" applyAlignment="1">
      <alignment horizontal="left"/>
    </xf>
    <xf numFmtId="0" fontId="0" fillId="0" borderId="5" xfId="0" applyBorder="1" applyAlignment="1">
      <alignment vertical="center"/>
    </xf>
    <xf numFmtId="3" fontId="0" fillId="0" borderId="8" xfId="0" applyNumberFormat="1" applyBorder="1" applyAlignment="1">
      <alignment horizontal="right"/>
    </xf>
    <xf numFmtId="3" fontId="0" fillId="0" borderId="0" xfId="0" applyNumberFormat="1" applyAlignment="1">
      <alignment horizontal="right"/>
    </xf>
    <xf numFmtId="0" fontId="72" fillId="0" borderId="0" xfId="0" applyFont="1"/>
    <xf numFmtId="3" fontId="20" fillId="0" borderId="8" xfId="0" applyNumberFormat="1" applyFont="1" applyBorder="1" applyAlignment="1">
      <alignment horizontal="right"/>
    </xf>
    <xf numFmtId="3" fontId="20" fillId="0" borderId="0" xfId="0" applyNumberFormat="1" applyFont="1" applyAlignment="1">
      <alignment horizontal="right"/>
    </xf>
    <xf numFmtId="3" fontId="9" fillId="0" borderId="8" xfId="0" applyNumberFormat="1" applyFont="1" applyBorder="1" applyAlignment="1">
      <alignment horizontal="right" vertical="center"/>
    </xf>
    <xf numFmtId="3" fontId="9" fillId="0" borderId="0" xfId="0" applyNumberFormat="1" applyFont="1" applyAlignment="1">
      <alignment horizontal="right" vertical="center"/>
    </xf>
    <xf numFmtId="0" fontId="6" fillId="0" borderId="5" xfId="0" applyFont="1" applyBorder="1" applyAlignment="1">
      <alignment horizontal="center" vertical="center"/>
    </xf>
    <xf numFmtId="3" fontId="35" fillId="0" borderId="0" xfId="0" applyNumberFormat="1" applyFont="1" applyAlignment="1">
      <alignment horizontal="right" vertical="center"/>
    </xf>
    <xf numFmtId="3" fontId="35" fillId="0" borderId="8" xfId="0" applyNumberFormat="1" applyFont="1" applyBorder="1" applyAlignment="1">
      <alignment horizontal="right" vertical="center"/>
    </xf>
    <xf numFmtId="3" fontId="0" fillId="0" borderId="8" xfId="0" applyNumberFormat="1" applyBorder="1"/>
    <xf numFmtId="0" fontId="20" fillId="0" borderId="8" xfId="0" applyFont="1" applyBorder="1"/>
    <xf numFmtId="3" fontId="20" fillId="0" borderId="0" xfId="0" applyNumberFormat="1" applyFont="1"/>
    <xf numFmtId="0" fontId="78" fillId="0" borderId="0" xfId="5" applyFont="1"/>
    <xf numFmtId="0" fontId="78" fillId="0" borderId="0" xfId="5" applyFont="1" applyAlignment="1">
      <alignment horizontal="left"/>
    </xf>
    <xf numFmtId="0" fontId="79" fillId="0" borderId="0" xfId="5" applyFont="1" applyAlignment="1">
      <alignment horizontal="center"/>
    </xf>
    <xf numFmtId="0" fontId="77" fillId="0" borderId="0" xfId="5"/>
    <xf numFmtId="0" fontId="81" fillId="0" borderId="0" xfId="5" applyFont="1"/>
    <xf numFmtId="0" fontId="77" fillId="0" borderId="0" xfId="5" applyAlignment="1">
      <alignment horizontal="center"/>
    </xf>
    <xf numFmtId="0" fontId="77" fillId="0" borderId="54" xfId="5" applyBorder="1"/>
    <xf numFmtId="0" fontId="77" fillId="6" borderId="0" xfId="5" applyFill="1"/>
    <xf numFmtId="3" fontId="77" fillId="0" borderId="0" xfId="5" applyNumberFormat="1"/>
    <xf numFmtId="0" fontId="89" fillId="0" borderId="0" xfId="5" applyFont="1"/>
    <xf numFmtId="0" fontId="90" fillId="0" borderId="0" xfId="5" applyFont="1"/>
    <xf numFmtId="0" fontId="91" fillId="0" borderId="0" xfId="5" applyFont="1"/>
    <xf numFmtId="3" fontId="92" fillId="0" borderId="0" xfId="5" applyNumberFormat="1" applyFont="1" applyAlignment="1">
      <alignment horizontal="left"/>
    </xf>
    <xf numFmtId="0" fontId="89" fillId="0" borderId="0" xfId="5" applyFont="1" applyAlignment="1">
      <alignment horizontal="center"/>
    </xf>
    <xf numFmtId="0" fontId="90" fillId="0" borderId="0" xfId="5" applyFont="1" applyAlignment="1">
      <alignment horizontal="center"/>
    </xf>
    <xf numFmtId="170" fontId="51" fillId="0" borderId="0" xfId="0" applyNumberFormat="1" applyFont="1" applyAlignment="1">
      <alignment horizontal="center"/>
    </xf>
    <xf numFmtId="170" fontId="34" fillId="0" borderId="0" xfId="0" applyNumberFormat="1" applyFont="1" applyAlignment="1">
      <alignment horizontal="center"/>
    </xf>
    <xf numFmtId="168" fontId="6" fillId="0" borderId="47" xfId="0" applyNumberFormat="1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168" fontId="0" fillId="0" borderId="47" xfId="0" applyNumberFormat="1" applyBorder="1" applyAlignment="1">
      <alignment horizontal="center"/>
    </xf>
    <xf numFmtId="0" fontId="0" fillId="0" borderId="52" xfId="0" applyBorder="1" applyAlignment="1">
      <alignment horizontal="center"/>
    </xf>
    <xf numFmtId="0" fontId="20" fillId="0" borderId="0" xfId="0" applyFont="1" applyAlignment="1">
      <alignment horizontal="center"/>
    </xf>
    <xf numFmtId="168" fontId="2" fillId="0" borderId="0" xfId="0" applyNumberFormat="1" applyFont="1" applyAlignment="1">
      <alignment horizontal="center"/>
    </xf>
    <xf numFmtId="4" fontId="6" fillId="0" borderId="0" xfId="0" applyNumberFormat="1" applyFont="1" applyAlignment="1">
      <alignment vertical="center"/>
    </xf>
    <xf numFmtId="4" fontId="53" fillId="0" borderId="0" xfId="0" applyNumberFormat="1" applyFont="1"/>
    <xf numFmtId="0" fontId="53" fillId="0" borderId="42" xfId="0" applyFont="1" applyBorder="1" applyAlignment="1">
      <alignment horizontal="left" vertical="center"/>
    </xf>
    <xf numFmtId="3" fontId="68" fillId="0" borderId="0" xfId="0" applyNumberFormat="1" applyFont="1"/>
    <xf numFmtId="3" fontId="25" fillId="0" borderId="0" xfId="0" applyNumberFormat="1" applyFont="1"/>
    <xf numFmtId="3" fontId="29" fillId="0" borderId="0" xfId="0" applyNumberFormat="1" applyFont="1" applyAlignment="1">
      <alignment horizontal="left" vertical="center"/>
    </xf>
    <xf numFmtId="4" fontId="29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4" fontId="34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66" fontId="24" fillId="0" borderId="0" xfId="0" applyNumberFormat="1" applyFont="1" applyAlignment="1">
      <alignment horizontal="left"/>
    </xf>
    <xf numFmtId="169" fontId="25" fillId="0" borderId="0" xfId="0" applyNumberFormat="1" applyFont="1"/>
    <xf numFmtId="3" fontId="11" fillId="0" borderId="33" xfId="0" applyNumberFormat="1" applyFont="1" applyBorder="1"/>
    <xf numFmtId="3" fontId="9" fillId="0" borderId="84" xfId="0" applyNumberFormat="1" applyFont="1" applyBorder="1" applyAlignment="1">
      <alignment vertical="center"/>
    </xf>
    <xf numFmtId="3" fontId="11" fillId="0" borderId="9" xfId="0" applyNumberFormat="1" applyFont="1" applyBorder="1"/>
    <xf numFmtId="3" fontId="32" fillId="3" borderId="47" xfId="0" applyNumberFormat="1" applyFont="1" applyFill="1" applyBorder="1"/>
    <xf numFmtId="3" fontId="32" fillId="3" borderId="11" xfId="0" applyNumberFormat="1" applyFont="1" applyFill="1" applyBorder="1"/>
    <xf numFmtId="3" fontId="32" fillId="3" borderId="48" xfId="0" applyNumberFormat="1" applyFont="1" applyFill="1" applyBorder="1"/>
    <xf numFmtId="3" fontId="50" fillId="0" borderId="42" xfId="0" applyNumberFormat="1" applyFont="1" applyBorder="1"/>
    <xf numFmtId="3" fontId="11" fillId="0" borderId="20" xfId="0" applyNumberFormat="1" applyFont="1" applyBorder="1" applyAlignment="1">
      <alignment horizontal="right"/>
    </xf>
    <xf numFmtId="0" fontId="20" fillId="0" borderId="0" xfId="0" applyFont="1" applyAlignment="1">
      <alignment horizontal="right"/>
    </xf>
    <xf numFmtId="4" fontId="16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168" fontId="0" fillId="0" borderId="0" xfId="0" applyNumberFormat="1" applyAlignment="1">
      <alignment horizontal="center"/>
    </xf>
    <xf numFmtId="3" fontId="16" fillId="0" borderId="91" xfId="0" applyNumberFormat="1" applyFont="1" applyBorder="1"/>
    <xf numFmtId="3" fontId="14" fillId="0" borderId="91" xfId="0" applyNumberFormat="1" applyFont="1" applyBorder="1"/>
    <xf numFmtId="4" fontId="96" fillId="0" borderId="91" xfId="0" applyNumberFormat="1" applyFont="1" applyBorder="1"/>
    <xf numFmtId="0" fontId="14" fillId="0" borderId="91" xfId="0" applyFont="1" applyBorder="1"/>
    <xf numFmtId="3" fontId="16" fillId="0" borderId="91" xfId="0" applyNumberFormat="1" applyFont="1" applyBorder="1" applyAlignment="1">
      <alignment vertical="center"/>
    </xf>
    <xf numFmtId="4" fontId="4" fillId="0" borderId="0" xfId="0" applyNumberFormat="1" applyFont="1"/>
    <xf numFmtId="4" fontId="4" fillId="0" borderId="0" xfId="0" applyNumberFormat="1" applyFont="1" applyAlignment="1">
      <alignment vertical="center"/>
    </xf>
    <xf numFmtId="4" fontId="2" fillId="0" borderId="0" xfId="0" applyNumberFormat="1" applyFont="1"/>
    <xf numFmtId="3" fontId="16" fillId="0" borderId="47" xfId="0" applyNumberFormat="1" applyFont="1" applyBorder="1"/>
    <xf numFmtId="3" fontId="14" fillId="0" borderId="47" xfId="0" applyNumberFormat="1" applyFont="1" applyBorder="1"/>
    <xf numFmtId="0" fontId="14" fillId="0" borderId="77" xfId="0" applyFont="1" applyBorder="1"/>
    <xf numFmtId="3" fontId="16" fillId="0" borderId="55" xfId="0" applyNumberFormat="1" applyFont="1" applyBorder="1" applyAlignment="1">
      <alignment vertical="center"/>
    </xf>
    <xf numFmtId="3" fontId="14" fillId="0" borderId="55" xfId="0" applyNumberFormat="1" applyFont="1" applyBorder="1"/>
    <xf numFmtId="3" fontId="16" fillId="0" borderId="55" xfId="0" applyNumberFormat="1" applyFont="1" applyBorder="1"/>
    <xf numFmtId="3" fontId="16" fillId="0" borderId="89" xfId="0" applyNumberFormat="1" applyFont="1" applyBorder="1"/>
    <xf numFmtId="0" fontId="14" fillId="0" borderId="89" xfId="0" applyFont="1" applyBorder="1"/>
    <xf numFmtId="3" fontId="14" fillId="0" borderId="89" xfId="0" applyNumberFormat="1" applyFont="1" applyBorder="1"/>
    <xf numFmtId="0" fontId="16" fillId="8" borderId="49" xfId="0" applyFont="1" applyFill="1" applyBorder="1" applyAlignment="1">
      <alignment horizontal="center" vertical="center"/>
    </xf>
    <xf numFmtId="0" fontId="16" fillId="8" borderId="49" xfId="0" applyFont="1" applyFill="1" applyBorder="1" applyAlignment="1">
      <alignment horizontal="center" vertical="center" wrapText="1"/>
    </xf>
    <xf numFmtId="0" fontId="6" fillId="7" borderId="20" xfId="0" applyFont="1" applyFill="1" applyBorder="1" applyAlignment="1">
      <alignment horizontal="center" vertical="center"/>
    </xf>
    <xf numFmtId="0" fontId="6" fillId="7" borderId="32" xfId="0" applyFont="1" applyFill="1" applyBorder="1" applyAlignment="1">
      <alignment vertical="center" wrapText="1"/>
    </xf>
    <xf numFmtId="168" fontId="9" fillId="0" borderId="18" xfId="0" applyNumberFormat="1" applyFont="1" applyBorder="1" applyAlignment="1">
      <alignment horizontal="center"/>
    </xf>
    <xf numFmtId="168" fontId="11" fillId="0" borderId="33" xfId="0" applyNumberFormat="1" applyFont="1" applyBorder="1" applyAlignment="1">
      <alignment horizontal="center"/>
    </xf>
    <xf numFmtId="168" fontId="9" fillId="0" borderId="34" xfId="0" applyNumberFormat="1" applyFont="1" applyBorder="1" applyAlignment="1">
      <alignment horizontal="center"/>
    </xf>
    <xf numFmtId="168" fontId="12" fillId="0" borderId="33" xfId="0" applyNumberFormat="1" applyFont="1" applyBorder="1" applyAlignment="1">
      <alignment horizontal="center"/>
    </xf>
    <xf numFmtId="168" fontId="9" fillId="0" borderId="35" xfId="0" applyNumberFormat="1" applyFont="1" applyBorder="1" applyAlignment="1">
      <alignment horizontal="center"/>
    </xf>
    <xf numFmtId="168" fontId="9" fillId="0" borderId="18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left" vertical="center" wrapText="1"/>
    </xf>
    <xf numFmtId="3" fontId="32" fillId="3" borderId="98" xfId="0" applyNumberFormat="1" applyFont="1" applyFill="1" applyBorder="1" applyAlignment="1">
      <alignment vertical="center"/>
    </xf>
    <xf numFmtId="0" fontId="6" fillId="0" borderId="97" xfId="0" applyFont="1" applyBorder="1" applyAlignment="1">
      <alignment horizontal="left" vertical="center" wrapText="1"/>
    </xf>
    <xf numFmtId="3" fontId="8" fillId="3" borderId="98" xfId="0" applyNumberFormat="1" applyFont="1" applyFill="1" applyBorder="1"/>
    <xf numFmtId="3" fontId="32" fillId="3" borderId="93" xfId="0" applyNumberFormat="1" applyFont="1" applyFill="1" applyBorder="1"/>
    <xf numFmtId="0" fontId="6" fillId="0" borderId="93" xfId="0" applyFont="1" applyBorder="1" applyAlignment="1">
      <alignment horizontal="center" vertical="center"/>
    </xf>
    <xf numFmtId="168" fontId="0" fillId="0" borderId="80" xfId="0" applyNumberFormat="1" applyBorder="1"/>
    <xf numFmtId="168" fontId="38" fillId="0" borderId="77" xfId="0" applyNumberFormat="1" applyFont="1" applyBorder="1"/>
    <xf numFmtId="168" fontId="51" fillId="0" borderId="77" xfId="0" applyNumberFormat="1" applyFont="1" applyBorder="1"/>
    <xf numFmtId="168" fontId="48" fillId="0" borderId="77" xfId="0" applyNumberFormat="1" applyFont="1" applyBorder="1"/>
    <xf numFmtId="168" fontId="51" fillId="0" borderId="82" xfId="0" applyNumberFormat="1" applyFont="1" applyBorder="1"/>
    <xf numFmtId="168" fontId="51" fillId="0" borderId="0" xfId="0" applyNumberFormat="1" applyFont="1"/>
    <xf numFmtId="170" fontId="2" fillId="0" borderId="0" xfId="0" applyNumberFormat="1" applyFont="1"/>
    <xf numFmtId="170" fontId="3" fillId="0" borderId="0" xfId="0" applyNumberFormat="1" applyFont="1"/>
    <xf numFmtId="3" fontId="14" fillId="0" borderId="54" xfId="0" applyNumberFormat="1" applyFont="1" applyBorder="1" applyAlignment="1">
      <alignment vertical="center"/>
    </xf>
    <xf numFmtId="3" fontId="38" fillId="0" borderId="42" xfId="0" applyNumberFormat="1" applyFont="1" applyBorder="1"/>
    <xf numFmtId="168" fontId="9" fillId="0" borderId="33" xfId="0" applyNumberFormat="1" applyFont="1" applyBorder="1" applyAlignment="1">
      <alignment horizontal="center"/>
    </xf>
    <xf numFmtId="170" fontId="6" fillId="0" borderId="105" xfId="0" applyNumberFormat="1" applyFont="1" applyBorder="1" applyAlignment="1">
      <alignment horizontal="center"/>
    </xf>
    <xf numFmtId="170" fontId="0" fillId="0" borderId="105" xfId="0" applyNumberFormat="1" applyBorder="1" applyAlignment="1">
      <alignment horizontal="center"/>
    </xf>
    <xf numFmtId="168" fontId="0" fillId="0" borderId="105" xfId="0" applyNumberFormat="1" applyBorder="1" applyAlignment="1">
      <alignment horizontal="center"/>
    </xf>
    <xf numFmtId="3" fontId="6" fillId="0" borderId="106" xfId="0" applyNumberFormat="1" applyFont="1" applyBorder="1"/>
    <xf numFmtId="3" fontId="0" fillId="0" borderId="106" xfId="0" applyNumberFormat="1" applyBorder="1"/>
    <xf numFmtId="0" fontId="16" fillId="8" borderId="75" xfId="0" applyFont="1" applyFill="1" applyBorder="1" applyAlignment="1">
      <alignment horizontal="center" vertical="center" wrapText="1"/>
    </xf>
    <xf numFmtId="0" fontId="16" fillId="8" borderId="75" xfId="0" applyFont="1" applyFill="1" applyBorder="1" applyAlignment="1">
      <alignment horizontal="center" vertical="center"/>
    </xf>
    <xf numFmtId="168" fontId="16" fillId="8" borderId="79" xfId="0" applyNumberFormat="1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/>
    </xf>
    <xf numFmtId="0" fontId="16" fillId="8" borderId="65" xfId="0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 wrapText="1"/>
    </xf>
    <xf numFmtId="0" fontId="16" fillId="8" borderId="92" xfId="0" applyFont="1" applyFill="1" applyBorder="1" applyAlignment="1">
      <alignment horizontal="center" vertical="center" wrapText="1"/>
    </xf>
    <xf numFmtId="0" fontId="74" fillId="7" borderId="30" xfId="0" applyFont="1" applyFill="1" applyBorder="1"/>
    <xf numFmtId="0" fontId="73" fillId="7" borderId="0" xfId="0" applyFont="1" applyFill="1" applyAlignment="1">
      <alignment horizontal="center"/>
    </xf>
    <xf numFmtId="0" fontId="73" fillId="7" borderId="8" xfId="0" applyFont="1" applyFill="1" applyBorder="1" applyAlignment="1">
      <alignment horizontal="center"/>
    </xf>
    <xf numFmtId="0" fontId="74" fillId="7" borderId="32" xfId="0" applyFont="1" applyFill="1" applyBorder="1"/>
    <xf numFmtId="0" fontId="74" fillId="7" borderId="9" xfId="0" applyFont="1" applyFill="1" applyBorder="1"/>
    <xf numFmtId="0" fontId="16" fillId="8" borderId="67" xfId="0" applyFont="1" applyFill="1" applyBorder="1" applyAlignment="1">
      <alignment horizontal="center" vertical="center" wrapText="1"/>
    </xf>
    <xf numFmtId="0" fontId="20" fillId="0" borderId="9" xfId="0" applyFont="1" applyBorder="1"/>
    <xf numFmtId="0" fontId="6" fillId="7" borderId="31" xfId="0" applyFont="1" applyFill="1" applyBorder="1" applyAlignment="1">
      <alignment horizontal="center" vertical="center" wrapText="1"/>
    </xf>
    <xf numFmtId="0" fontId="6" fillId="7" borderId="83" xfId="0" applyFont="1" applyFill="1" applyBorder="1" applyAlignment="1">
      <alignment horizontal="center" vertical="center" wrapText="1"/>
    </xf>
    <xf numFmtId="0" fontId="6" fillId="7" borderId="9" xfId="0" applyFont="1" applyFill="1" applyBorder="1" applyAlignment="1">
      <alignment horizontal="center" vertical="center"/>
    </xf>
    <xf numFmtId="0" fontId="6" fillId="7" borderId="32" xfId="0" applyFont="1" applyFill="1" applyBorder="1" applyAlignment="1">
      <alignment horizontal="center" vertical="center"/>
    </xf>
    <xf numFmtId="0" fontId="6" fillId="7" borderId="39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170" fontId="9" fillId="0" borderId="91" xfId="0" applyNumberFormat="1" applyFont="1" applyBorder="1" applyAlignment="1">
      <alignment horizontal="center"/>
    </xf>
    <xf numFmtId="3" fontId="6" fillId="0" borderId="0" xfId="0" applyNumberFormat="1" applyFont="1"/>
    <xf numFmtId="3" fontId="14" fillId="0" borderId="8" xfId="0" applyNumberFormat="1" applyFont="1" applyBorder="1"/>
    <xf numFmtId="0" fontId="16" fillId="8" borderId="114" xfId="0" applyFont="1" applyFill="1" applyBorder="1" applyAlignment="1">
      <alignment horizontal="center" vertical="center" wrapText="1"/>
    </xf>
    <xf numFmtId="0" fontId="16" fillId="8" borderId="116" xfId="0" applyFont="1" applyFill="1" applyBorder="1" applyAlignment="1">
      <alignment horizontal="center" vertical="center" wrapText="1"/>
    </xf>
    <xf numFmtId="0" fontId="0" fillId="0" borderId="117" xfId="0" applyBorder="1"/>
    <xf numFmtId="0" fontId="6" fillId="0" borderId="118" xfId="0" applyFont="1" applyBorder="1"/>
    <xf numFmtId="0" fontId="0" fillId="0" borderId="119" xfId="0" applyBorder="1"/>
    <xf numFmtId="0" fontId="38" fillId="0" borderId="118" xfId="0" applyFont="1" applyBorder="1"/>
    <xf numFmtId="3" fontId="50" fillId="0" borderId="118" xfId="0" applyNumberFormat="1" applyFont="1" applyBorder="1"/>
    <xf numFmtId="168" fontId="38" fillId="0" borderId="119" xfId="0" applyNumberFormat="1" applyFont="1" applyBorder="1" applyAlignment="1">
      <alignment horizontal="center"/>
    </xf>
    <xf numFmtId="3" fontId="38" fillId="0" borderId="118" xfId="0" applyNumberFormat="1" applyFont="1" applyBorder="1"/>
    <xf numFmtId="0" fontId="38" fillId="0" borderId="117" xfId="0" applyFont="1" applyBorder="1" applyAlignment="1">
      <alignment horizontal="left"/>
    </xf>
    <xf numFmtId="0" fontId="38" fillId="0" borderId="118" xfId="0" applyFont="1" applyBorder="1" applyAlignment="1">
      <alignment horizontal="left"/>
    </xf>
    <xf numFmtId="3" fontId="50" fillId="0" borderId="118" xfId="0" applyNumberFormat="1" applyFont="1" applyBorder="1" applyAlignment="1">
      <alignment horizontal="right"/>
    </xf>
    <xf numFmtId="0" fontId="48" fillId="0" borderId="118" xfId="0" applyFont="1" applyBorder="1" applyAlignment="1">
      <alignment horizontal="left"/>
    </xf>
    <xf numFmtId="3" fontId="49" fillId="0" borderId="118" xfId="0" applyNumberFormat="1" applyFont="1" applyBorder="1" applyAlignment="1">
      <alignment horizontal="left"/>
    </xf>
    <xf numFmtId="3" fontId="49" fillId="0" borderId="118" xfId="0" applyNumberFormat="1" applyFont="1" applyBorder="1"/>
    <xf numFmtId="3" fontId="48" fillId="0" borderId="118" xfId="0" applyNumberFormat="1" applyFont="1" applyBorder="1"/>
    <xf numFmtId="0" fontId="48" fillId="0" borderId="118" xfId="0" applyFont="1" applyBorder="1"/>
    <xf numFmtId="164" fontId="38" fillId="0" borderId="118" xfId="1" applyFont="1" applyFill="1" applyBorder="1" applyAlignment="1" applyProtection="1"/>
    <xf numFmtId="3" fontId="50" fillId="0" borderId="118" xfId="1" applyNumberFormat="1" applyFont="1" applyFill="1" applyBorder="1" applyAlignment="1" applyProtection="1"/>
    <xf numFmtId="0" fontId="48" fillId="0" borderId="117" xfId="0" applyFont="1" applyBorder="1" applyAlignment="1">
      <alignment horizontal="left"/>
    </xf>
    <xf numFmtId="0" fontId="38" fillId="0" borderId="120" xfId="0" applyFont="1" applyBorder="1" applyAlignment="1">
      <alignment horizontal="left"/>
    </xf>
    <xf numFmtId="0" fontId="48" fillId="0" borderId="121" xfId="0" applyFont="1" applyBorder="1"/>
    <xf numFmtId="3" fontId="48" fillId="0" borderId="121" xfId="0" applyNumberFormat="1" applyFont="1" applyBorder="1"/>
    <xf numFmtId="0" fontId="83" fillId="8" borderId="115" xfId="5" applyFont="1" applyFill="1" applyBorder="1" applyAlignment="1">
      <alignment horizontal="center" vertical="center"/>
    </xf>
    <xf numFmtId="0" fontId="83" fillId="8" borderId="126" xfId="5" applyFont="1" applyFill="1" applyBorder="1" applyAlignment="1">
      <alignment horizontal="center" vertical="center" wrapText="1"/>
    </xf>
    <xf numFmtId="0" fontId="83" fillId="8" borderId="127" xfId="5" applyFont="1" applyFill="1" applyBorder="1" applyAlignment="1">
      <alignment horizontal="center" vertical="center" wrapText="1"/>
    </xf>
    <xf numFmtId="0" fontId="77" fillId="0" borderId="117" xfId="5" applyBorder="1"/>
    <xf numFmtId="0" fontId="77" fillId="0" borderId="118" xfId="5" applyBorder="1"/>
    <xf numFmtId="0" fontId="77" fillId="0" borderId="129" xfId="5" applyBorder="1"/>
    <xf numFmtId="0" fontId="84" fillId="0" borderId="118" xfId="5" applyFont="1" applyBorder="1" applyAlignment="1">
      <alignment horizontal="center"/>
    </xf>
    <xf numFmtId="173" fontId="84" fillId="0" borderId="119" xfId="5" applyNumberFormat="1" applyFont="1" applyBorder="1" applyAlignment="1">
      <alignment horizontal="center"/>
    </xf>
    <xf numFmtId="0" fontId="85" fillId="0" borderId="117" xfId="5" applyFont="1" applyBorder="1"/>
    <xf numFmtId="3" fontId="85" fillId="3" borderId="118" xfId="5" applyNumberFormat="1" applyFont="1" applyFill="1" applyBorder="1"/>
    <xf numFmtId="3" fontId="85" fillId="0" borderId="118" xfId="5" applyNumberFormat="1" applyFont="1" applyBorder="1"/>
    <xf numFmtId="170" fontId="85" fillId="3" borderId="119" xfId="5" applyNumberFormat="1" applyFont="1" applyFill="1" applyBorder="1" applyAlignment="1">
      <alignment horizontal="center"/>
    </xf>
    <xf numFmtId="0" fontId="85" fillId="0" borderId="118" xfId="5" applyFont="1" applyBorder="1"/>
    <xf numFmtId="170" fontId="85" fillId="0" borderId="119" xfId="5" applyNumberFormat="1" applyFont="1" applyBorder="1" applyAlignment="1">
      <alignment horizontal="center"/>
    </xf>
    <xf numFmtId="0" fontId="85" fillId="3" borderId="117" xfId="5" applyFont="1" applyFill="1" applyBorder="1" applyAlignment="1">
      <alignment horizontal="left"/>
    </xf>
    <xf numFmtId="0" fontId="86" fillId="3" borderId="117" xfId="5" applyFont="1" applyFill="1" applyBorder="1" applyAlignment="1">
      <alignment horizontal="left"/>
    </xf>
    <xf numFmtId="0" fontId="86" fillId="3" borderId="118" xfId="5" applyFont="1" applyFill="1" applyBorder="1" applyAlignment="1">
      <alignment horizontal="left"/>
    </xf>
    <xf numFmtId="3" fontId="86" fillId="3" borderId="118" xfId="5" applyNumberFormat="1" applyFont="1" applyFill="1" applyBorder="1"/>
    <xf numFmtId="170" fontId="86" fillId="3" borderId="119" xfId="5" applyNumberFormat="1" applyFont="1" applyFill="1" applyBorder="1" applyAlignment="1">
      <alignment horizontal="center"/>
    </xf>
    <xf numFmtId="0" fontId="87" fillId="3" borderId="117" xfId="5" applyFont="1" applyFill="1" applyBorder="1"/>
    <xf numFmtId="3" fontId="87" fillId="0" borderId="118" xfId="5" applyNumberFormat="1" applyFont="1" applyBorder="1"/>
    <xf numFmtId="170" fontId="87" fillId="3" borderId="119" xfId="5" applyNumberFormat="1" applyFont="1" applyFill="1" applyBorder="1" applyAlignment="1">
      <alignment horizontal="center"/>
    </xf>
    <xf numFmtId="0" fontId="87" fillId="3" borderId="117" xfId="5" applyFont="1" applyFill="1" applyBorder="1" applyAlignment="1">
      <alignment horizontal="left"/>
    </xf>
    <xf numFmtId="0" fontId="87" fillId="0" borderId="118" xfId="5" applyFont="1" applyBorder="1" applyAlignment="1">
      <alignment horizontal="left"/>
    </xf>
    <xf numFmtId="0" fontId="85" fillId="0" borderId="118" xfId="5" applyFont="1" applyBorder="1" applyAlignment="1">
      <alignment horizontal="left"/>
    </xf>
    <xf numFmtId="3" fontId="85" fillId="0" borderId="118" xfId="5" applyNumberFormat="1" applyFont="1" applyBorder="1" applyAlignment="1">
      <alignment horizontal="right"/>
    </xf>
    <xf numFmtId="0" fontId="88" fillId="3" borderId="117" xfId="5" applyFont="1" applyFill="1" applyBorder="1" applyAlignment="1">
      <alignment horizontal="left"/>
    </xf>
    <xf numFmtId="0" fontId="85" fillId="3" borderId="126" xfId="5" applyFont="1" applyFill="1" applyBorder="1" applyAlignment="1">
      <alignment horizontal="left"/>
    </xf>
    <xf numFmtId="170" fontId="86" fillId="3" borderId="130" xfId="5" applyNumberFormat="1" applyFont="1" applyFill="1" applyBorder="1" applyAlignment="1">
      <alignment horizontal="center"/>
    </xf>
    <xf numFmtId="3" fontId="0" fillId="0" borderId="0" xfId="0" applyNumberFormat="1" applyAlignment="1">
      <alignment horizontal="left"/>
    </xf>
    <xf numFmtId="3" fontId="38" fillId="0" borderId="0" xfId="0" applyNumberFormat="1" applyFont="1" applyAlignment="1">
      <alignment horizontal="left" vertical="center"/>
    </xf>
    <xf numFmtId="3" fontId="38" fillId="0" borderId="0" xfId="0" applyNumberFormat="1" applyFont="1" applyAlignment="1">
      <alignment vertical="center"/>
    </xf>
    <xf numFmtId="168" fontId="38" fillId="0" borderId="0" xfId="0" applyNumberFormat="1" applyFont="1" applyAlignment="1">
      <alignment horizontal="center" vertical="center"/>
    </xf>
    <xf numFmtId="170" fontId="16" fillId="8" borderId="9" xfId="0" applyNumberFormat="1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170" fontId="10" fillId="4" borderId="91" xfId="0" applyNumberFormat="1" applyFont="1" applyFill="1" applyBorder="1" applyAlignment="1">
      <alignment horizontal="center" vertical="center" wrapText="1"/>
    </xf>
    <xf numFmtId="0" fontId="10" fillId="3" borderId="105" xfId="0" applyFont="1" applyFill="1" applyBorder="1" applyAlignment="1">
      <alignment horizontal="center" vertical="center" wrapText="1"/>
    </xf>
    <xf numFmtId="0" fontId="51" fillId="0" borderId="105" xfId="0" applyFont="1" applyBorder="1" applyAlignment="1">
      <alignment horizontal="center"/>
    </xf>
    <xf numFmtId="0" fontId="38" fillId="0" borderId="5" xfId="0" applyFont="1" applyBorder="1"/>
    <xf numFmtId="170" fontId="38" fillId="0" borderId="91" xfId="0" applyNumberFormat="1" applyFont="1" applyBorder="1"/>
    <xf numFmtId="0" fontId="38" fillId="0" borderId="105" xfId="0" applyFont="1" applyBorder="1" applyAlignment="1">
      <alignment horizontal="center"/>
    </xf>
    <xf numFmtId="168" fontId="38" fillId="0" borderId="105" xfId="0" applyNumberFormat="1" applyFont="1" applyBorder="1" applyAlignment="1">
      <alignment horizontal="center"/>
    </xf>
    <xf numFmtId="0" fontId="51" fillId="0" borderId="5" xfId="0" applyFont="1" applyBorder="1"/>
    <xf numFmtId="170" fontId="51" fillId="0" borderId="91" xfId="0" applyNumberFormat="1" applyFont="1" applyBorder="1"/>
    <xf numFmtId="168" fontId="51" fillId="0" borderId="105" xfId="0" applyNumberFormat="1" applyFont="1" applyBorder="1" applyAlignment="1">
      <alignment horizontal="center"/>
    </xf>
    <xf numFmtId="170" fontId="48" fillId="0" borderId="91" xfId="0" applyNumberFormat="1" applyFont="1" applyBorder="1"/>
    <xf numFmtId="0" fontId="48" fillId="0" borderId="5" xfId="0" applyFont="1" applyBorder="1"/>
    <xf numFmtId="168" fontId="48" fillId="0" borderId="105" xfId="0" applyNumberFormat="1" applyFont="1" applyBorder="1" applyAlignment="1">
      <alignment horizontal="center"/>
    </xf>
    <xf numFmtId="170" fontId="50" fillId="0" borderId="91" xfId="0" applyNumberFormat="1" applyFont="1" applyBorder="1"/>
    <xf numFmtId="170" fontId="49" fillId="0" borderId="91" xfId="0" applyNumberFormat="1" applyFont="1" applyBorder="1"/>
    <xf numFmtId="170" fontId="48" fillId="0" borderId="91" xfId="0" applyNumberFormat="1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170" fontId="9" fillId="0" borderId="9" xfId="0" applyNumberFormat="1" applyFont="1" applyBorder="1" applyAlignment="1">
      <alignment horizontal="center"/>
    </xf>
    <xf numFmtId="170" fontId="48" fillId="0" borderId="9" xfId="0" applyNumberFormat="1" applyFont="1" applyBorder="1"/>
    <xf numFmtId="170" fontId="6" fillId="0" borderId="0" xfId="0" applyNumberFormat="1" applyFont="1"/>
    <xf numFmtId="2" fontId="6" fillId="0" borderId="0" xfId="0" applyNumberFormat="1" applyFont="1"/>
    <xf numFmtId="170" fontId="8" fillId="0" borderId="0" xfId="0" applyNumberFormat="1" applyFont="1"/>
    <xf numFmtId="49" fontId="56" fillId="0" borderId="0" xfId="0" applyNumberFormat="1" applyFont="1"/>
    <xf numFmtId="1" fontId="0" fillId="0" borderId="0" xfId="0" applyNumberFormat="1"/>
    <xf numFmtId="0" fontId="16" fillId="8" borderId="138" xfId="0" applyFont="1" applyFill="1" applyBorder="1" applyAlignment="1">
      <alignment horizontal="center" vertical="center"/>
    </xf>
    <xf numFmtId="3" fontId="6" fillId="0" borderId="141" xfId="0" applyNumberFormat="1" applyFont="1" applyBorder="1" applyAlignment="1">
      <alignment horizontal="left" vertical="center"/>
    </xf>
    <xf numFmtId="3" fontId="16" fillId="0" borderId="142" xfId="0" applyNumberFormat="1" applyFont="1" applyBorder="1" applyAlignment="1">
      <alignment horizontal="left" vertical="center"/>
    </xf>
    <xf numFmtId="3" fontId="16" fillId="0" borderId="143" xfId="0" applyNumberFormat="1" applyFont="1" applyBorder="1" applyAlignment="1">
      <alignment vertical="center"/>
    </xf>
    <xf numFmtId="3" fontId="16" fillId="0" borderId="144" xfId="0" applyNumberFormat="1" applyFont="1" applyBorder="1" applyAlignment="1">
      <alignment vertical="center"/>
    </xf>
    <xf numFmtId="168" fontId="16" fillId="0" borderId="143" xfId="0" applyNumberFormat="1" applyFont="1" applyBorder="1" applyAlignment="1">
      <alignment horizontal="center" vertical="center"/>
    </xf>
    <xf numFmtId="3" fontId="6" fillId="0" borderId="146" xfId="0" applyNumberFormat="1" applyFont="1" applyBorder="1" applyAlignment="1">
      <alignment horizontal="left" vertical="center"/>
    </xf>
    <xf numFmtId="3" fontId="16" fillId="0" borderId="147" xfId="0" applyNumberFormat="1" applyFont="1" applyBorder="1" applyAlignment="1">
      <alignment horizontal="left" vertical="center"/>
    </xf>
    <xf numFmtId="3" fontId="16" fillId="0" borderId="148" xfId="0" applyNumberFormat="1" applyFont="1" applyBorder="1" applyAlignment="1">
      <alignment vertical="center"/>
    </xf>
    <xf numFmtId="3" fontId="16" fillId="0" borderId="149" xfId="0" applyNumberFormat="1" applyFont="1" applyBorder="1" applyAlignment="1">
      <alignment vertical="center"/>
    </xf>
    <xf numFmtId="3" fontId="16" fillId="0" borderId="0" xfId="0" applyNumberFormat="1" applyFont="1" applyAlignment="1">
      <alignment horizontal="left"/>
    </xf>
    <xf numFmtId="3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/>
    </xf>
    <xf numFmtId="3" fontId="16" fillId="0" borderId="0" xfId="0" applyNumberFormat="1" applyFont="1" applyAlignment="1">
      <alignment vertical="center"/>
    </xf>
    <xf numFmtId="3" fontId="14" fillId="0" borderId="77" xfId="0" applyNumberFormat="1" applyFont="1" applyBorder="1"/>
    <xf numFmtId="3" fontId="16" fillId="0" borderId="152" xfId="0" applyNumberFormat="1" applyFont="1" applyBorder="1" applyAlignment="1">
      <alignment horizontal="left" vertical="center"/>
    </xf>
    <xf numFmtId="3" fontId="16" fillId="0" borderId="153" xfId="0" applyNumberFormat="1" applyFont="1" applyBorder="1" applyAlignment="1">
      <alignment horizontal="left" vertical="center"/>
    </xf>
    <xf numFmtId="3" fontId="16" fillId="0" borderId="154" xfId="0" applyNumberFormat="1" applyFont="1" applyBorder="1" applyAlignment="1">
      <alignment vertical="center"/>
    </xf>
    <xf numFmtId="3" fontId="16" fillId="0" borderId="155" xfId="0" applyNumberFormat="1" applyFont="1" applyBorder="1" applyAlignment="1">
      <alignment vertical="center"/>
    </xf>
    <xf numFmtId="3" fontId="16" fillId="0" borderId="153" xfId="0" applyNumberFormat="1" applyFont="1" applyBorder="1" applyAlignment="1">
      <alignment vertical="center"/>
    </xf>
    <xf numFmtId="3" fontId="16" fillId="0" borderId="158" xfId="0" applyNumberFormat="1" applyFont="1" applyBorder="1" applyAlignment="1">
      <alignment horizontal="left" vertical="center"/>
    </xf>
    <xf numFmtId="168" fontId="16" fillId="0" borderId="154" xfId="0" applyNumberFormat="1" applyFont="1" applyBorder="1" applyAlignment="1">
      <alignment horizontal="center" vertical="center"/>
    </xf>
    <xf numFmtId="3" fontId="14" fillId="0" borderId="159" xfId="0" applyNumberFormat="1" applyFont="1" applyBorder="1" applyAlignment="1">
      <alignment horizontal="left"/>
    </xf>
    <xf numFmtId="3" fontId="6" fillId="0" borderId="160" xfId="0" applyNumberFormat="1" applyFont="1" applyBorder="1" applyAlignment="1">
      <alignment horizontal="left" vertical="center"/>
    </xf>
    <xf numFmtId="3" fontId="43" fillId="0" borderId="161" xfId="0" applyNumberFormat="1" applyFont="1" applyBorder="1" applyAlignment="1">
      <alignment vertical="center"/>
    </xf>
    <xf numFmtId="3" fontId="43" fillId="0" borderId="162" xfId="0" applyNumberFormat="1" applyFont="1" applyBorder="1" applyAlignment="1">
      <alignment vertical="center"/>
    </xf>
    <xf numFmtId="3" fontId="14" fillId="0" borderId="160" xfId="0" applyNumberFormat="1" applyFont="1" applyBorder="1" applyAlignment="1">
      <alignment horizontal="left"/>
    </xf>
    <xf numFmtId="3" fontId="14" fillId="0" borderId="161" xfId="0" applyNumberFormat="1" applyFont="1" applyBorder="1"/>
    <xf numFmtId="3" fontId="14" fillId="0" borderId="162" xfId="0" applyNumberFormat="1" applyFont="1" applyBorder="1"/>
    <xf numFmtId="3" fontId="6" fillId="0" borderId="166" xfId="0" applyNumberFormat="1" applyFont="1" applyBorder="1" applyAlignment="1">
      <alignment horizontal="left" vertical="center"/>
    </xf>
    <xf numFmtId="3" fontId="6" fillId="0" borderId="167" xfId="0" applyNumberFormat="1" applyFont="1" applyBorder="1" applyAlignment="1">
      <alignment horizontal="left" vertical="center"/>
    </xf>
    <xf numFmtId="3" fontId="6" fillId="0" borderId="167" xfId="0" applyNumberFormat="1" applyFont="1" applyBorder="1" applyAlignment="1">
      <alignment vertical="center"/>
    </xf>
    <xf numFmtId="170" fontId="6" fillId="0" borderId="133" xfId="0" applyNumberFormat="1" applyFont="1" applyBorder="1" applyAlignment="1">
      <alignment horizontal="center" vertical="center"/>
    </xf>
    <xf numFmtId="3" fontId="0" fillId="0" borderId="166" xfId="0" applyNumberFormat="1" applyBorder="1" applyAlignment="1">
      <alignment horizontal="left"/>
    </xf>
    <xf numFmtId="168" fontId="6" fillId="0" borderId="133" xfId="0" applyNumberFormat="1" applyFont="1" applyBorder="1" applyAlignment="1">
      <alignment horizontal="center" vertical="center"/>
    </xf>
    <xf numFmtId="3" fontId="38" fillId="0" borderId="167" xfId="0" applyNumberFormat="1" applyFont="1" applyBorder="1" applyAlignment="1">
      <alignment horizontal="left" vertical="center"/>
    </xf>
    <xf numFmtId="168" fontId="38" fillId="0" borderId="133" xfId="0" applyNumberFormat="1" applyFont="1" applyBorder="1" applyAlignment="1">
      <alignment horizontal="center" vertical="center"/>
    </xf>
    <xf numFmtId="0" fontId="16" fillId="8" borderId="54" xfId="0" applyFont="1" applyFill="1" applyBorder="1" applyAlignment="1">
      <alignment horizontal="center" vertical="center"/>
    </xf>
    <xf numFmtId="0" fontId="16" fillId="8" borderId="54" xfId="0" applyFont="1" applyFill="1" applyBorder="1" applyAlignment="1">
      <alignment horizontal="center" vertical="center" wrapText="1"/>
    </xf>
    <xf numFmtId="3" fontId="16" fillId="8" borderId="54" xfId="0" applyNumberFormat="1" applyFont="1" applyFill="1" applyBorder="1" applyAlignment="1">
      <alignment horizontal="center" vertical="center"/>
    </xf>
    <xf numFmtId="3" fontId="16" fillId="8" borderId="54" xfId="0" applyNumberFormat="1" applyFont="1" applyFill="1" applyBorder="1" applyAlignment="1">
      <alignment horizontal="center" vertical="center" wrapText="1"/>
    </xf>
    <xf numFmtId="3" fontId="16" fillId="8" borderId="55" xfId="0" applyNumberFormat="1" applyFont="1" applyFill="1" applyBorder="1" applyAlignment="1">
      <alignment horizontal="center" vertical="center" wrapText="1"/>
    </xf>
    <xf numFmtId="3" fontId="16" fillId="8" borderId="105" xfId="0" applyNumberFormat="1" applyFont="1" applyFill="1" applyBorder="1" applyAlignment="1">
      <alignment horizontal="center" vertical="center" wrapText="1"/>
    </xf>
    <xf numFmtId="3" fontId="16" fillId="8" borderId="91" xfId="0" applyNumberFormat="1" applyFont="1" applyFill="1" applyBorder="1" applyAlignment="1">
      <alignment horizontal="center" vertical="center" wrapText="1"/>
    </xf>
    <xf numFmtId="0" fontId="83" fillId="0" borderId="0" xfId="5" applyFont="1"/>
    <xf numFmtId="0" fontId="85" fillId="3" borderId="0" xfId="5" applyFont="1" applyFill="1" applyAlignment="1">
      <alignment horizontal="left"/>
    </xf>
    <xf numFmtId="171" fontId="85" fillId="3" borderId="0" xfId="5" applyNumberFormat="1" applyFont="1" applyFill="1"/>
    <xf numFmtId="167" fontId="85" fillId="3" borderId="0" xfId="5" applyNumberFormat="1" applyFont="1" applyFill="1" applyAlignment="1">
      <alignment horizontal="right"/>
    </xf>
    <xf numFmtId="170" fontId="86" fillId="3" borderId="0" xfId="5" applyNumberFormat="1" applyFont="1" applyFill="1" applyAlignment="1">
      <alignment horizontal="center"/>
    </xf>
    <xf numFmtId="3" fontId="39" fillId="0" borderId="0" xfId="0" applyNumberFormat="1" applyFont="1"/>
    <xf numFmtId="3" fontId="29" fillId="0" borderId="0" xfId="0" applyNumberFormat="1" applyFont="1"/>
    <xf numFmtId="3" fontId="95" fillId="0" borderId="4" xfId="0" applyNumberFormat="1" applyFont="1" applyBorder="1"/>
    <xf numFmtId="0" fontId="48" fillId="0" borderId="42" xfId="0" applyFont="1" applyBorder="1"/>
    <xf numFmtId="3" fontId="49" fillId="0" borderId="4" xfId="0" applyNumberFormat="1" applyFont="1" applyBorder="1"/>
    <xf numFmtId="3" fontId="49" fillId="0" borderId="42" xfId="0" applyNumberFormat="1" applyFont="1" applyBorder="1"/>
    <xf numFmtId="0" fontId="38" fillId="0" borderId="42" xfId="0" applyFont="1" applyBorder="1" applyAlignment="1">
      <alignment horizontal="center" vertical="center"/>
    </xf>
    <xf numFmtId="3" fontId="50" fillId="0" borderId="4" xfId="0" applyNumberFormat="1" applyFont="1" applyBorder="1" applyAlignment="1">
      <alignment vertical="center"/>
    </xf>
    <xf numFmtId="3" fontId="50" fillId="0" borderId="4" xfId="0" applyNumberFormat="1" applyFont="1" applyBorder="1" applyAlignment="1">
      <alignment horizontal="center"/>
    </xf>
    <xf numFmtId="3" fontId="49" fillId="0" borderId="47" xfId="0" applyNumberFormat="1" applyFont="1" applyBorder="1"/>
    <xf numFmtId="3" fontId="49" fillId="0" borderId="105" xfId="0" applyNumberFormat="1" applyFont="1" applyBorder="1"/>
    <xf numFmtId="0" fontId="38" fillId="0" borderId="0" xfId="0" applyFont="1"/>
    <xf numFmtId="3" fontId="49" fillId="0" borderId="105" xfId="0" applyNumberFormat="1" applyFont="1" applyBorder="1" applyAlignment="1">
      <alignment horizontal="right"/>
    </xf>
    <xf numFmtId="3" fontId="49" fillId="0" borderId="100" xfId="0" applyNumberFormat="1" applyFont="1" applyBorder="1" applyAlignment="1">
      <alignment horizontal="right"/>
    </xf>
    <xf numFmtId="3" fontId="38" fillId="0" borderId="0" xfId="0" applyNumberFormat="1" applyFont="1"/>
    <xf numFmtId="0" fontId="52" fillId="0" borderId="0" xfId="0" applyFont="1"/>
    <xf numFmtId="3" fontId="51" fillId="0" borderId="0" xfId="0" applyNumberFormat="1" applyFont="1"/>
    <xf numFmtId="4" fontId="44" fillId="0" borderId="0" xfId="0" applyNumberFormat="1" applyFont="1"/>
    <xf numFmtId="4" fontId="8" fillId="0" borderId="40" xfId="0" applyNumberFormat="1" applyFont="1" applyBorder="1"/>
    <xf numFmtId="4" fontId="0" fillId="0" borderId="118" xfId="0" applyNumberFormat="1" applyBorder="1"/>
    <xf numFmtId="4" fontId="48" fillId="0" borderId="21" xfId="0" applyNumberFormat="1" applyFont="1" applyBorder="1"/>
    <xf numFmtId="4" fontId="48" fillId="0" borderId="30" xfId="0" applyNumberFormat="1" applyFont="1" applyBorder="1"/>
    <xf numFmtId="4" fontId="55" fillId="0" borderId="0" xfId="0" applyNumberFormat="1" applyFont="1"/>
    <xf numFmtId="4" fontId="3" fillId="0" borderId="0" xfId="0" applyNumberFormat="1" applyFont="1"/>
    <xf numFmtId="170" fontId="48" fillId="3" borderId="119" xfId="5" applyNumberFormat="1" applyFont="1" applyFill="1" applyBorder="1" applyAlignment="1">
      <alignment horizontal="center"/>
    </xf>
    <xf numFmtId="171" fontId="77" fillId="0" borderId="0" xfId="5" applyNumberFormat="1"/>
    <xf numFmtId="167" fontId="38" fillId="3" borderId="0" xfId="5" applyNumberFormat="1" applyFont="1" applyFill="1" applyAlignment="1">
      <alignment horizontal="right"/>
    </xf>
    <xf numFmtId="3" fontId="53" fillId="0" borderId="0" xfId="5" applyNumberFormat="1" applyFont="1"/>
    <xf numFmtId="0" fontId="48" fillId="0" borderId="173" xfId="0" applyFont="1" applyBorder="1"/>
    <xf numFmtId="3" fontId="14" fillId="0" borderId="0" xfId="0" applyNumberFormat="1" applyFont="1" applyAlignment="1">
      <alignment horizontal="left" vertical="center"/>
    </xf>
    <xf numFmtId="4" fontId="39" fillId="0" borderId="0" xfId="0" applyNumberFormat="1" applyFont="1"/>
    <xf numFmtId="4" fontId="45" fillId="0" borderId="0" xfId="0" applyNumberFormat="1" applyFont="1"/>
    <xf numFmtId="4" fontId="43" fillId="0" borderId="0" xfId="0" applyNumberFormat="1" applyFont="1" applyAlignment="1">
      <alignment vertical="center"/>
    </xf>
    <xf numFmtId="4" fontId="0" fillId="9" borderId="0" xfId="0" applyNumberFormat="1" applyFill="1"/>
    <xf numFmtId="4" fontId="53" fillId="9" borderId="0" xfId="0" applyNumberFormat="1" applyFont="1" applyFill="1"/>
    <xf numFmtId="4" fontId="16" fillId="8" borderId="138" xfId="0" applyNumberFormat="1" applyFont="1" applyFill="1" applyBorder="1" applyAlignment="1">
      <alignment horizontal="center" vertical="center"/>
    </xf>
    <xf numFmtId="4" fontId="34" fillId="0" borderId="0" xfId="0" applyNumberFormat="1" applyFont="1"/>
    <xf numFmtId="4" fontId="29" fillId="0" borderId="0" xfId="0" applyNumberFormat="1" applyFont="1"/>
    <xf numFmtId="4" fontId="16" fillId="8" borderId="137" xfId="0" applyNumberFormat="1" applyFont="1" applyFill="1" applyBorder="1" applyAlignment="1">
      <alignment horizontal="center" vertical="center" wrapText="1"/>
    </xf>
    <xf numFmtId="4" fontId="29" fillId="0" borderId="0" xfId="0" applyNumberFormat="1" applyFont="1" applyAlignment="1">
      <alignment horizontal="right"/>
    </xf>
    <xf numFmtId="4" fontId="16" fillId="8" borderId="45" xfId="0" applyNumberFormat="1" applyFont="1" applyFill="1" applyBorder="1" applyAlignment="1">
      <alignment horizontal="center" vertical="center" wrapText="1"/>
    </xf>
    <xf numFmtId="4" fontId="16" fillId="8" borderId="104" xfId="0" applyNumberFormat="1" applyFont="1" applyFill="1" applyBorder="1" applyAlignment="1">
      <alignment horizontal="center" vertical="center" wrapText="1"/>
    </xf>
    <xf numFmtId="4" fontId="10" fillId="0" borderId="0" xfId="0" applyNumberFormat="1" applyFont="1"/>
    <xf numFmtId="4" fontId="25" fillId="0" borderId="0" xfId="0" applyNumberFormat="1" applyFont="1"/>
    <xf numFmtId="4" fontId="26" fillId="0" borderId="0" xfId="0" applyNumberFormat="1" applyFont="1"/>
    <xf numFmtId="4" fontId="6" fillId="7" borderId="21" xfId="0" applyNumberFormat="1" applyFont="1" applyFill="1" applyBorder="1" applyAlignment="1">
      <alignment horizontal="center" vertical="center"/>
    </xf>
    <xf numFmtId="3" fontId="8" fillId="0" borderId="40" xfId="0" applyNumberFormat="1" applyFont="1" applyBorder="1"/>
    <xf numFmtId="0" fontId="53" fillId="0" borderId="42" xfId="0" applyFont="1" applyBorder="1" applyAlignment="1">
      <alignment horizontal="left" vertical="center" wrapText="1"/>
    </xf>
    <xf numFmtId="0" fontId="53" fillId="0" borderId="42" xfId="0" applyFont="1" applyBorder="1" applyAlignment="1">
      <alignment wrapText="1"/>
    </xf>
    <xf numFmtId="4" fontId="8" fillId="0" borderId="0" xfId="0" applyNumberFormat="1" applyFont="1" applyAlignment="1">
      <alignment horizontal="center"/>
    </xf>
    <xf numFmtId="0" fontId="53" fillId="0" borderId="97" xfId="0" applyFont="1" applyBorder="1" applyAlignment="1">
      <alignment horizontal="left" vertical="center" wrapText="1"/>
    </xf>
    <xf numFmtId="4" fontId="6" fillId="7" borderId="39" xfId="0" applyNumberFormat="1" applyFont="1" applyFill="1" applyBorder="1" applyAlignment="1">
      <alignment horizontal="center" vertical="center" wrapText="1"/>
    </xf>
    <xf numFmtId="4" fontId="32" fillId="0" borderId="0" xfId="0" applyNumberFormat="1" applyFont="1"/>
    <xf numFmtId="4" fontId="6" fillId="0" borderId="133" xfId="0" applyNumberFormat="1" applyFont="1" applyBorder="1" applyAlignment="1">
      <alignment horizontal="center" vertical="center"/>
    </xf>
    <xf numFmtId="4" fontId="99" fillId="0" borderId="173" xfId="0" applyNumberFormat="1" applyFont="1" applyBorder="1"/>
    <xf numFmtId="0" fontId="101" fillId="0" borderId="0" xfId="0" applyFont="1"/>
    <xf numFmtId="0" fontId="102" fillId="0" borderId="0" xfId="0" applyFont="1"/>
    <xf numFmtId="4" fontId="102" fillId="0" borderId="0" xfId="0" applyNumberFormat="1" applyFont="1"/>
    <xf numFmtId="0" fontId="102" fillId="0" borderId="0" xfId="0" applyFont="1" applyAlignment="1">
      <alignment horizontal="center"/>
    </xf>
    <xf numFmtId="4" fontId="16" fillId="8" borderId="115" xfId="0" applyNumberFormat="1" applyFont="1" applyFill="1" applyBorder="1" applyAlignment="1">
      <alignment horizontal="center" vertical="center" wrapText="1"/>
    </xf>
    <xf numFmtId="4" fontId="38" fillId="2" borderId="20" xfId="0" applyNumberFormat="1" applyFont="1" applyFill="1" applyBorder="1"/>
    <xf numFmtId="4" fontId="48" fillId="2" borderId="20" xfId="0" applyNumberFormat="1" applyFont="1" applyFill="1" applyBorder="1"/>
    <xf numFmtId="3" fontId="16" fillId="8" borderId="114" xfId="0" applyNumberFormat="1" applyFont="1" applyFill="1" applyBorder="1" applyAlignment="1">
      <alignment horizontal="center" vertical="center" wrapText="1"/>
    </xf>
    <xf numFmtId="3" fontId="0" fillId="0" borderId="118" xfId="0" applyNumberFormat="1" applyBorder="1"/>
    <xf numFmtId="3" fontId="38" fillId="0" borderId="20" xfId="0" applyNumberFormat="1" applyFont="1" applyBorder="1"/>
    <xf numFmtId="3" fontId="48" fillId="0" borderId="21" xfId="0" applyNumberFormat="1" applyFont="1" applyBorder="1"/>
    <xf numFmtId="3" fontId="48" fillId="0" borderId="30" xfId="0" applyNumberFormat="1" applyFont="1" applyBorder="1"/>
    <xf numFmtId="3" fontId="4" fillId="0" borderId="0" xfId="0" applyNumberFormat="1" applyFont="1"/>
    <xf numFmtId="3" fontId="55" fillId="0" borderId="0" xfId="0" applyNumberFormat="1" applyFont="1"/>
    <xf numFmtId="3" fontId="44" fillId="0" borderId="0" xfId="0" applyNumberFormat="1" applyFont="1"/>
    <xf numFmtId="3" fontId="3" fillId="0" borderId="0" xfId="0" applyNumberFormat="1" applyFont="1"/>
    <xf numFmtId="0" fontId="104" fillId="0" borderId="0" xfId="0" applyFont="1"/>
    <xf numFmtId="0" fontId="103" fillId="0" borderId="0" xfId="0" applyFont="1"/>
    <xf numFmtId="3" fontId="103" fillId="0" borderId="0" xfId="0" applyNumberFormat="1" applyFont="1"/>
    <xf numFmtId="4" fontId="104" fillId="0" borderId="0" xfId="0" applyNumberFormat="1" applyFont="1"/>
    <xf numFmtId="3" fontId="49" fillId="0" borderId="91" xfId="0" applyNumberFormat="1" applyFont="1" applyBorder="1"/>
    <xf numFmtId="3" fontId="49" fillId="0" borderId="175" xfId="0" applyNumberFormat="1" applyFont="1" applyBorder="1"/>
    <xf numFmtId="3" fontId="49" fillId="0" borderId="162" xfId="0" applyNumberFormat="1" applyFont="1" applyBorder="1"/>
    <xf numFmtId="4" fontId="49" fillId="0" borderId="100" xfId="0" applyNumberFormat="1" applyFont="1" applyBorder="1"/>
    <xf numFmtId="3" fontId="49" fillId="0" borderId="100" xfId="0" applyNumberFormat="1" applyFont="1" applyBorder="1"/>
    <xf numFmtId="4" fontId="50" fillId="0" borderId="100" xfId="0" applyNumberFormat="1" applyFont="1" applyBorder="1"/>
    <xf numFmtId="3" fontId="50" fillId="0" borderId="118" xfId="5" applyNumberFormat="1" applyFont="1" applyBorder="1" applyAlignment="1">
      <alignment horizontal="right"/>
    </xf>
    <xf numFmtId="3" fontId="50" fillId="0" borderId="118" xfId="5" applyNumberFormat="1" applyFont="1" applyBorder="1"/>
    <xf numFmtId="0" fontId="49" fillId="0" borderId="118" xfId="5" applyFont="1" applyBorder="1" applyAlignment="1">
      <alignment horizontal="left"/>
    </xf>
    <xf numFmtId="3" fontId="49" fillId="0" borderId="118" xfId="5" applyNumberFormat="1" applyFont="1" applyBorder="1"/>
    <xf numFmtId="0" fontId="49" fillId="3" borderId="118" xfId="5" applyFont="1" applyFill="1" applyBorder="1" applyAlignment="1">
      <alignment horizontal="left"/>
    </xf>
    <xf numFmtId="3" fontId="49" fillId="3" borderId="118" xfId="5" applyNumberFormat="1" applyFont="1" applyFill="1" applyBorder="1"/>
    <xf numFmtId="3" fontId="50" fillId="3" borderId="118" xfId="5" applyNumberFormat="1" applyFont="1" applyFill="1" applyBorder="1"/>
    <xf numFmtId="0" fontId="105" fillId="3" borderId="118" xfId="5" applyFont="1" applyFill="1" applyBorder="1" applyAlignment="1">
      <alignment horizontal="left"/>
    </xf>
    <xf numFmtId="3" fontId="93" fillId="5" borderId="118" xfId="5" applyNumberFormat="1" applyFont="1" applyFill="1" applyBorder="1"/>
    <xf numFmtId="3" fontId="93" fillId="3" borderId="118" xfId="5" applyNumberFormat="1" applyFont="1" applyFill="1" applyBorder="1"/>
    <xf numFmtId="170" fontId="95" fillId="0" borderId="47" xfId="0" applyNumberFormat="1" applyFont="1" applyBorder="1" applyAlignment="1">
      <alignment horizontal="center"/>
    </xf>
    <xf numFmtId="170" fontId="50" fillId="0" borderId="47" xfId="0" applyNumberFormat="1" applyFont="1" applyBorder="1" applyAlignment="1">
      <alignment horizontal="center"/>
    </xf>
    <xf numFmtId="170" fontId="49" fillId="0" borderId="47" xfId="0" applyNumberFormat="1" applyFont="1" applyBorder="1" applyAlignment="1">
      <alignment horizontal="center"/>
    </xf>
    <xf numFmtId="170" fontId="50" fillId="0" borderId="47" xfId="0" applyNumberFormat="1" applyFont="1" applyBorder="1" applyAlignment="1">
      <alignment horizontal="center" vertical="center"/>
    </xf>
    <xf numFmtId="3" fontId="49" fillId="0" borderId="88" xfId="0" applyNumberFormat="1" applyFont="1" applyBorder="1"/>
    <xf numFmtId="170" fontId="49" fillId="0" borderId="105" xfId="0" applyNumberFormat="1" applyFont="1" applyBorder="1" applyAlignment="1">
      <alignment horizontal="center"/>
    </xf>
    <xf numFmtId="3" fontId="49" fillId="0" borderId="98" xfId="0" applyNumberFormat="1" applyFont="1" applyBorder="1"/>
    <xf numFmtId="4" fontId="8" fillId="0" borderId="0" xfId="0" applyNumberFormat="1" applyFont="1"/>
    <xf numFmtId="0" fontId="95" fillId="0" borderId="42" xfId="0" applyFont="1" applyBorder="1"/>
    <xf numFmtId="0" fontId="50" fillId="0" borderId="42" xfId="0" applyFont="1" applyBorder="1"/>
    <xf numFmtId="0" fontId="50" fillId="0" borderId="0" xfId="0" applyFont="1"/>
    <xf numFmtId="0" fontId="50" fillId="0" borderId="93" xfId="0" applyFont="1" applyBorder="1"/>
    <xf numFmtId="3" fontId="6" fillId="0" borderId="170" xfId="0" applyNumberFormat="1" applyFont="1" applyBorder="1" applyAlignment="1">
      <alignment vertical="center"/>
    </xf>
    <xf numFmtId="3" fontId="38" fillId="0" borderId="167" xfId="0" applyNumberFormat="1" applyFont="1" applyBorder="1" applyAlignment="1">
      <alignment vertical="center"/>
    </xf>
    <xf numFmtId="3" fontId="38" fillId="3" borderId="167" xfId="0" applyNumberFormat="1" applyFont="1" applyFill="1" applyBorder="1" applyAlignment="1">
      <alignment vertical="center"/>
    </xf>
    <xf numFmtId="3" fontId="38" fillId="0" borderId="170" xfId="0" applyNumberFormat="1" applyFont="1" applyBorder="1" applyAlignment="1">
      <alignment vertical="center"/>
    </xf>
    <xf numFmtId="3" fontId="34" fillId="0" borderId="4" xfId="0" applyNumberFormat="1" applyFont="1" applyBorder="1" applyAlignment="1">
      <alignment horizontal="center" vertical="center"/>
    </xf>
    <xf numFmtId="3" fontId="34" fillId="0" borderId="51" xfId="0" applyNumberFormat="1" applyFont="1" applyBorder="1" applyAlignment="1">
      <alignment horizontal="center" vertical="center"/>
    </xf>
    <xf numFmtId="3" fontId="34" fillId="3" borderId="4" xfId="0" applyNumberFormat="1" applyFont="1" applyFill="1" applyBorder="1" applyAlignment="1">
      <alignment horizontal="center" vertical="center" wrapText="1"/>
    </xf>
    <xf numFmtId="3" fontId="34" fillId="3" borderId="4" xfId="0" applyNumberFormat="1" applyFont="1" applyFill="1" applyBorder="1" applyAlignment="1">
      <alignment horizontal="center" vertical="center"/>
    </xf>
    <xf numFmtId="3" fontId="0" fillId="0" borderId="68" xfId="0" applyNumberFormat="1" applyBorder="1"/>
    <xf numFmtId="3" fontId="16" fillId="8" borderId="75" xfId="0" applyNumberFormat="1" applyFont="1" applyFill="1" applyBorder="1" applyAlignment="1">
      <alignment horizontal="center" vertical="center"/>
    </xf>
    <xf numFmtId="3" fontId="16" fillId="0" borderId="41" xfId="0" applyNumberFormat="1" applyFont="1" applyBorder="1" applyAlignment="1">
      <alignment horizontal="center"/>
    </xf>
    <xf numFmtId="0" fontId="38" fillId="3" borderId="113" xfId="5" applyFont="1" applyFill="1" applyBorder="1" applyAlignment="1">
      <alignment horizontal="left"/>
    </xf>
    <xf numFmtId="170" fontId="49" fillId="0" borderId="175" xfId="0" applyNumberFormat="1" applyFont="1" applyBorder="1" applyAlignment="1">
      <alignment horizontal="center"/>
    </xf>
    <xf numFmtId="4" fontId="16" fillId="8" borderId="52" xfId="0" applyNumberFormat="1" applyFont="1" applyFill="1" applyBorder="1" applyAlignment="1">
      <alignment horizontal="center" vertical="center" wrapText="1"/>
    </xf>
    <xf numFmtId="3" fontId="9" fillId="0" borderId="23" xfId="0" applyNumberFormat="1" applyFont="1" applyBorder="1" applyAlignment="1">
      <alignment horizontal="center"/>
    </xf>
    <xf numFmtId="0" fontId="10" fillId="0" borderId="0" xfId="0" applyFont="1" applyAlignment="1">
      <alignment horizontal="center"/>
    </xf>
    <xf numFmtId="3" fontId="9" fillId="0" borderId="19" xfId="0" applyNumberFormat="1" applyFont="1" applyBorder="1" applyAlignment="1">
      <alignment horizontal="center"/>
    </xf>
    <xf numFmtId="49" fontId="11" fillId="0" borderId="19" xfId="0" applyNumberFormat="1" applyFont="1" applyBorder="1" applyAlignment="1">
      <alignment horizontal="center"/>
    </xf>
    <xf numFmtId="49" fontId="9" fillId="0" borderId="19" xfId="0" applyNumberFormat="1" applyFont="1" applyBorder="1" applyAlignment="1">
      <alignment horizontal="center"/>
    </xf>
    <xf numFmtId="3" fontId="9" fillId="0" borderId="25" xfId="0" applyNumberFormat="1" applyFont="1" applyBorder="1" applyAlignment="1">
      <alignment horizontal="center"/>
    </xf>
    <xf numFmtId="3" fontId="11" fillId="0" borderId="19" xfId="0" applyNumberFormat="1" applyFont="1" applyBorder="1" applyAlignment="1">
      <alignment horizontal="center"/>
    </xf>
    <xf numFmtId="3" fontId="9" fillId="0" borderId="27" xfId="0" applyNumberFormat="1" applyFont="1" applyBorder="1" applyAlignment="1">
      <alignment horizontal="center"/>
    </xf>
    <xf numFmtId="3" fontId="12" fillId="0" borderId="23" xfId="0" applyNumberFormat="1" applyFont="1" applyBorder="1" applyAlignment="1">
      <alignment horizontal="center"/>
    </xf>
    <xf numFmtId="166" fontId="14" fillId="0" borderId="0" xfId="0" applyNumberFormat="1" applyFont="1" applyAlignment="1">
      <alignment horizontal="center"/>
    </xf>
    <xf numFmtId="166" fontId="17" fillId="0" borderId="0" xfId="0" applyNumberFormat="1" applyFont="1" applyAlignment="1">
      <alignment horizontal="center"/>
    </xf>
    <xf numFmtId="49" fontId="17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3" fontId="0" fillId="0" borderId="105" xfId="0" applyNumberFormat="1" applyBorder="1" applyAlignment="1">
      <alignment horizontal="right"/>
    </xf>
    <xf numFmtId="168" fontId="38" fillId="0" borderId="176" xfId="0" applyNumberFormat="1" applyFont="1" applyBorder="1" applyAlignment="1">
      <alignment horizontal="center"/>
    </xf>
    <xf numFmtId="4" fontId="43" fillId="0" borderId="0" xfId="0" applyNumberFormat="1" applyFont="1" applyAlignment="1">
      <alignment horizontal="right"/>
    </xf>
    <xf numFmtId="4" fontId="68" fillId="0" borderId="0" xfId="0" applyNumberFormat="1" applyFont="1"/>
    <xf numFmtId="4" fontId="43" fillId="0" borderId="0" xfId="0" applyNumberFormat="1" applyFont="1"/>
    <xf numFmtId="4" fontId="6" fillId="10" borderId="0" xfId="0" applyNumberFormat="1" applyFont="1" applyFill="1"/>
    <xf numFmtId="4" fontId="0" fillId="10" borderId="0" xfId="0" applyNumberFormat="1" applyFill="1"/>
    <xf numFmtId="4" fontId="0" fillId="11" borderId="0" xfId="0" applyNumberFormat="1" applyFill="1"/>
    <xf numFmtId="168" fontId="6" fillId="0" borderId="168" xfId="0" applyNumberFormat="1" applyFont="1" applyBorder="1" applyAlignment="1">
      <alignment horizontal="center" vertical="center"/>
    </xf>
    <xf numFmtId="168" fontId="14" fillId="0" borderId="0" xfId="0" applyNumberFormat="1" applyFont="1" applyAlignment="1">
      <alignment horizontal="center"/>
    </xf>
    <xf numFmtId="168" fontId="16" fillId="0" borderId="177" xfId="0" applyNumberFormat="1" applyFont="1" applyBorder="1" applyAlignment="1">
      <alignment horizontal="center" vertical="center"/>
    </xf>
    <xf numFmtId="4" fontId="0" fillId="0" borderId="49" xfId="0" applyNumberFormat="1" applyBorder="1"/>
    <xf numFmtId="4" fontId="0" fillId="0" borderId="50" xfId="0" applyNumberFormat="1" applyBorder="1"/>
    <xf numFmtId="3" fontId="32" fillId="3" borderId="47" xfId="0" applyNumberFormat="1" applyFont="1" applyFill="1" applyBorder="1" applyAlignment="1">
      <alignment vertical="center"/>
    </xf>
    <xf numFmtId="3" fontId="32" fillId="3" borderId="11" xfId="0" applyNumberFormat="1" applyFont="1" applyFill="1" applyBorder="1" applyAlignment="1">
      <alignment vertical="center"/>
    </xf>
    <xf numFmtId="4" fontId="53" fillId="12" borderId="0" xfId="0" applyNumberFormat="1" applyFont="1" applyFill="1"/>
    <xf numFmtId="3" fontId="11" fillId="0" borderId="20" xfId="0" applyNumberFormat="1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horizontal="center"/>
    </xf>
    <xf numFmtId="168" fontId="30" fillId="0" borderId="0" xfId="0" applyNumberFormat="1" applyFont="1" applyAlignment="1">
      <alignment horizontal="center"/>
    </xf>
    <xf numFmtId="168" fontId="30" fillId="0" borderId="36" xfId="0" applyNumberFormat="1" applyFont="1" applyBorder="1" applyAlignment="1">
      <alignment horizontal="center"/>
    </xf>
    <xf numFmtId="168" fontId="29" fillId="0" borderId="0" xfId="0" applyNumberFormat="1" applyFont="1" applyAlignment="1">
      <alignment horizontal="center"/>
    </xf>
    <xf numFmtId="168" fontId="11" fillId="0" borderId="177" xfId="0" applyNumberFormat="1" applyFont="1" applyBorder="1" applyAlignment="1">
      <alignment horizontal="center"/>
    </xf>
    <xf numFmtId="3" fontId="9" fillId="0" borderId="23" xfId="0" applyNumberFormat="1" applyFont="1" applyBorder="1" applyAlignment="1">
      <alignment horizontal="center" vertical="center"/>
    </xf>
    <xf numFmtId="3" fontId="9" fillId="0" borderId="178" xfId="0" applyNumberFormat="1" applyFont="1" applyBorder="1" applyAlignment="1">
      <alignment horizontal="center" vertical="center"/>
    </xf>
    <xf numFmtId="3" fontId="9" fillId="0" borderId="179" xfId="0" applyNumberFormat="1" applyFont="1" applyBorder="1" applyAlignment="1">
      <alignment vertical="center"/>
    </xf>
    <xf numFmtId="3" fontId="11" fillId="0" borderId="179" xfId="0" applyNumberFormat="1" applyFont="1" applyBorder="1" applyAlignment="1">
      <alignment vertical="center"/>
    </xf>
    <xf numFmtId="3" fontId="9" fillId="0" borderId="26" xfId="0" applyNumberFormat="1" applyFont="1" applyBorder="1" applyAlignment="1">
      <alignment vertical="center"/>
    </xf>
    <xf numFmtId="168" fontId="9" fillId="0" borderId="34" xfId="0" applyNumberFormat="1" applyFont="1" applyBorder="1" applyAlignment="1">
      <alignment horizontal="center" vertical="center"/>
    </xf>
    <xf numFmtId="168" fontId="32" fillId="0" borderId="175" xfId="0" applyNumberFormat="1" applyFont="1" applyBorder="1" applyAlignment="1">
      <alignment horizontal="center" vertical="center"/>
    </xf>
    <xf numFmtId="167" fontId="48" fillId="2" borderId="81" xfId="0" applyNumberFormat="1" applyFont="1" applyFill="1" applyBorder="1"/>
    <xf numFmtId="167" fontId="38" fillId="2" borderId="81" xfId="0" applyNumberFormat="1" applyFont="1" applyFill="1" applyBorder="1"/>
    <xf numFmtId="3" fontId="16" fillId="0" borderId="41" xfId="0" applyNumberFormat="1" applyFont="1" applyBorder="1" applyAlignment="1">
      <alignment horizontal="left"/>
    </xf>
    <xf numFmtId="3" fontId="50" fillId="0" borderId="41" xfId="0" applyNumberFormat="1" applyFont="1" applyBorder="1"/>
    <xf numFmtId="3" fontId="49" fillId="0" borderId="41" xfId="0" applyNumberFormat="1" applyFont="1" applyBorder="1"/>
    <xf numFmtId="3" fontId="48" fillId="2" borderId="81" xfId="0" applyNumberFormat="1" applyFont="1" applyFill="1" applyBorder="1"/>
    <xf numFmtId="3" fontId="48" fillId="0" borderId="41" xfId="0" applyNumberFormat="1" applyFont="1" applyBorder="1" applyAlignment="1">
      <alignment horizontal="right"/>
    </xf>
    <xf numFmtId="3" fontId="93" fillId="0" borderId="41" xfId="0" applyNumberFormat="1" applyFont="1" applyBorder="1"/>
    <xf numFmtId="3" fontId="51" fillId="0" borderId="41" xfId="0" applyNumberFormat="1" applyFont="1" applyBorder="1" applyAlignment="1">
      <alignment horizontal="right"/>
    </xf>
    <xf numFmtId="3" fontId="93" fillId="3" borderId="41" xfId="0" applyNumberFormat="1" applyFont="1" applyFill="1" applyBorder="1"/>
    <xf numFmtId="3" fontId="51" fillId="0" borderId="57" xfId="0" applyNumberFormat="1" applyFont="1" applyBorder="1"/>
    <xf numFmtId="3" fontId="93" fillId="0" borderId="57" xfId="0" applyNumberFormat="1" applyFont="1" applyBorder="1"/>
    <xf numFmtId="3" fontId="87" fillId="0" borderId="118" xfId="5" applyNumberFormat="1" applyFont="1" applyBorder="1" applyAlignment="1">
      <alignment horizontal="left"/>
    </xf>
    <xf numFmtId="3" fontId="85" fillId="0" borderId="118" xfId="5" applyNumberFormat="1" applyFont="1" applyBorder="1" applyAlignment="1">
      <alignment horizontal="left"/>
    </xf>
    <xf numFmtId="3" fontId="49" fillId="0" borderId="118" xfId="5" applyNumberFormat="1" applyFont="1" applyBorder="1" applyAlignment="1">
      <alignment horizontal="left"/>
    </xf>
    <xf numFmtId="3" fontId="49" fillId="3" borderId="118" xfId="5" applyNumberFormat="1" applyFont="1" applyFill="1" applyBorder="1" applyAlignment="1">
      <alignment horizontal="left"/>
    </xf>
    <xf numFmtId="3" fontId="105" fillId="3" borderId="118" xfId="5" applyNumberFormat="1" applyFont="1" applyFill="1" applyBorder="1" applyAlignment="1">
      <alignment horizontal="left"/>
    </xf>
    <xf numFmtId="3" fontId="85" fillId="3" borderId="126" xfId="5" applyNumberFormat="1" applyFont="1" applyFill="1" applyBorder="1" applyAlignment="1">
      <alignment horizontal="left"/>
    </xf>
    <xf numFmtId="3" fontId="85" fillId="3" borderId="126" xfId="5" applyNumberFormat="1" applyFont="1" applyFill="1" applyBorder="1"/>
    <xf numFmtId="3" fontId="85" fillId="3" borderId="126" xfId="5" applyNumberFormat="1" applyFont="1" applyFill="1" applyBorder="1" applyAlignment="1">
      <alignment horizontal="right"/>
    </xf>
    <xf numFmtId="168" fontId="16" fillId="8" borderId="9" xfId="0" applyNumberFormat="1" applyFont="1" applyFill="1" applyBorder="1" applyAlignment="1">
      <alignment horizontal="center" vertical="center" wrapText="1"/>
    </xf>
    <xf numFmtId="168" fontId="16" fillId="8" borderId="9" xfId="0" applyNumberFormat="1" applyFont="1" applyFill="1" applyBorder="1" applyAlignment="1">
      <alignment horizontal="center" vertical="center"/>
    </xf>
    <xf numFmtId="168" fontId="10" fillId="4" borderId="91" xfId="0" applyNumberFormat="1" applyFont="1" applyFill="1" applyBorder="1" applyAlignment="1">
      <alignment horizontal="center" vertical="center" wrapText="1"/>
    </xf>
    <xf numFmtId="168" fontId="10" fillId="3" borderId="91" xfId="0" applyNumberFormat="1" applyFont="1" applyFill="1" applyBorder="1" applyAlignment="1">
      <alignment horizontal="center" vertical="center" wrapText="1"/>
    </xf>
    <xf numFmtId="168" fontId="10" fillId="3" borderId="91" xfId="0" applyNumberFormat="1" applyFont="1" applyFill="1" applyBorder="1"/>
    <xf numFmtId="168" fontId="10" fillId="3" borderId="91" xfId="0" applyNumberFormat="1" applyFont="1" applyFill="1" applyBorder="1" applyAlignment="1">
      <alignment horizontal="center"/>
    </xf>
    <xf numFmtId="168" fontId="51" fillId="0" borderId="91" xfId="0" applyNumberFormat="1" applyFont="1" applyBorder="1" applyAlignment="1">
      <alignment horizontal="center"/>
    </xf>
    <xf numFmtId="168" fontId="51" fillId="0" borderId="91" xfId="0" applyNumberFormat="1" applyFont="1" applyBorder="1"/>
    <xf numFmtId="168" fontId="38" fillId="0" borderId="91" xfId="0" applyNumberFormat="1" applyFont="1" applyBorder="1"/>
    <xf numFmtId="170" fontId="48" fillId="0" borderId="9" xfId="0" applyNumberFormat="1" applyFont="1" applyBorder="1" applyAlignment="1">
      <alignment horizontal="center"/>
    </xf>
    <xf numFmtId="170" fontId="9" fillId="0" borderId="9" xfId="0" applyNumberFormat="1" applyFont="1" applyBorder="1"/>
    <xf numFmtId="3" fontId="6" fillId="0" borderId="51" xfId="0" applyNumberFormat="1" applyFont="1" applyBorder="1" applyAlignment="1">
      <alignment horizontal="right" vertical="center"/>
    </xf>
    <xf numFmtId="3" fontId="35" fillId="0" borderId="4" xfId="0" applyNumberFormat="1" applyFont="1" applyBorder="1" applyAlignment="1">
      <alignment horizontal="right" vertical="center"/>
    </xf>
    <xf numFmtId="3" fontId="0" fillId="0" borderId="51" xfId="0" applyNumberFormat="1" applyBorder="1" applyAlignment="1">
      <alignment horizontal="right"/>
    </xf>
    <xf numFmtId="3" fontId="53" fillId="0" borderId="4" xfId="0" applyNumberFormat="1" applyFont="1" applyBorder="1" applyAlignment="1">
      <alignment horizontal="right"/>
    </xf>
    <xf numFmtId="3" fontId="0" fillId="0" borderId="4" xfId="0" applyNumberFormat="1" applyBorder="1" applyAlignment="1">
      <alignment horizontal="center"/>
    </xf>
    <xf numFmtId="3" fontId="68" fillId="0" borderId="4" xfId="0" applyNumberFormat="1" applyFont="1" applyBorder="1" applyAlignment="1">
      <alignment horizontal="right"/>
    </xf>
    <xf numFmtId="3" fontId="68" fillId="0" borderId="51" xfId="0" applyNumberFormat="1" applyFont="1" applyBorder="1" applyAlignment="1">
      <alignment horizontal="right"/>
    </xf>
    <xf numFmtId="3" fontId="68" fillId="0" borderId="4" xfId="0" applyNumberFormat="1" applyFont="1" applyBorder="1"/>
    <xf numFmtId="3" fontId="43" fillId="0" borderId="4" xfId="0" applyNumberFormat="1" applyFont="1" applyBorder="1" applyAlignment="1">
      <alignment horizontal="right" vertical="center"/>
    </xf>
    <xf numFmtId="3" fontId="43" fillId="0" borderId="51" xfId="0" applyNumberFormat="1" applyFont="1" applyBorder="1" applyAlignment="1">
      <alignment horizontal="right" vertical="center"/>
    </xf>
    <xf numFmtId="3" fontId="68" fillId="0" borderId="0" xfId="0" applyNumberFormat="1" applyFont="1" applyAlignment="1">
      <alignment horizontal="right"/>
    </xf>
    <xf numFmtId="3" fontId="9" fillId="0" borderId="24" xfId="0" applyNumberFormat="1" applyFont="1" applyBorder="1" applyAlignment="1">
      <alignment horizontal="right" vertical="center"/>
    </xf>
    <xf numFmtId="3" fontId="71" fillId="0" borderId="0" xfId="0" applyNumberFormat="1" applyFont="1"/>
    <xf numFmtId="3" fontId="9" fillId="0" borderId="26" xfId="0" applyNumberFormat="1" applyFont="1" applyBorder="1" applyAlignment="1">
      <alignment horizontal="right" vertical="center"/>
    </xf>
    <xf numFmtId="3" fontId="11" fillId="0" borderId="0" xfId="0" applyNumberFormat="1" applyFont="1"/>
    <xf numFmtId="3" fontId="19" fillId="0" borderId="0" xfId="0" applyNumberFormat="1" applyFont="1"/>
    <xf numFmtId="3" fontId="94" fillId="0" borderId="0" xfId="0" applyNumberFormat="1" applyFont="1"/>
    <xf numFmtId="3" fontId="18" fillId="0" borderId="0" xfId="0" applyNumberFormat="1" applyFont="1"/>
    <xf numFmtId="3" fontId="9" fillId="0" borderId="24" xfId="0" applyNumberFormat="1" applyFont="1" applyBorder="1" applyAlignment="1">
      <alignment horizontal="right"/>
    </xf>
    <xf numFmtId="3" fontId="9" fillId="0" borderId="20" xfId="0" applyNumberFormat="1" applyFont="1" applyBorder="1" applyAlignment="1">
      <alignment vertical="center"/>
    </xf>
    <xf numFmtId="3" fontId="11" fillId="0" borderId="20" xfId="0" applyNumberFormat="1" applyFont="1" applyBorder="1" applyAlignment="1">
      <alignment vertical="center"/>
    </xf>
    <xf numFmtId="3" fontId="12" fillId="0" borderId="20" xfId="0" applyNumberFormat="1" applyFont="1" applyBorder="1" applyAlignment="1">
      <alignment horizontal="right"/>
    </xf>
    <xf numFmtId="3" fontId="9" fillId="0" borderId="85" xfId="0" applyNumberFormat="1" applyFont="1" applyBorder="1"/>
    <xf numFmtId="3" fontId="9" fillId="0" borderId="28" xfId="0" applyNumberFormat="1" applyFont="1" applyBorder="1" applyAlignment="1">
      <alignment horizontal="right"/>
    </xf>
    <xf numFmtId="3" fontId="11" fillId="0" borderId="180" xfId="0" applyNumberFormat="1" applyFont="1" applyBorder="1" applyAlignment="1">
      <alignment vertical="center"/>
    </xf>
    <xf numFmtId="3" fontId="11" fillId="0" borderId="155" xfId="0" applyNumberFormat="1" applyFont="1" applyBorder="1" applyAlignment="1">
      <alignment vertical="center"/>
    </xf>
    <xf numFmtId="3" fontId="9" fillId="0" borderId="155" xfId="0" applyNumberFormat="1" applyFont="1" applyBorder="1" applyAlignment="1">
      <alignment vertical="center"/>
    </xf>
    <xf numFmtId="3" fontId="11" fillId="0" borderId="83" xfId="0" applyNumberFormat="1" applyFont="1" applyBorder="1"/>
    <xf numFmtId="3" fontId="50" fillId="2" borderId="118" xfId="0" applyNumberFormat="1" applyFont="1" applyFill="1" applyBorder="1"/>
    <xf numFmtId="3" fontId="38" fillId="2" borderId="118" xfId="0" applyNumberFormat="1" applyFont="1" applyFill="1" applyBorder="1"/>
    <xf numFmtId="3" fontId="38" fillId="3" borderId="118" xfId="0" applyNumberFormat="1" applyFont="1" applyFill="1" applyBorder="1"/>
    <xf numFmtId="3" fontId="48" fillId="3" borderId="118" xfId="0" applyNumberFormat="1" applyFont="1" applyFill="1" applyBorder="1"/>
    <xf numFmtId="3" fontId="48" fillId="0" borderId="118" xfId="0" applyNumberFormat="1" applyFont="1" applyBorder="1" applyAlignment="1">
      <alignment horizontal="right"/>
    </xf>
    <xf numFmtId="3" fontId="48" fillId="2" borderId="118" xfId="0" applyNumberFormat="1" applyFont="1" applyFill="1" applyBorder="1"/>
    <xf numFmtId="3" fontId="48" fillId="2" borderId="121" xfId="0" applyNumberFormat="1" applyFont="1" applyFill="1" applyBorder="1"/>
    <xf numFmtId="4" fontId="16" fillId="8" borderId="181" xfId="0" applyNumberFormat="1" applyFont="1" applyFill="1" applyBorder="1" applyAlignment="1">
      <alignment vertical="center"/>
    </xf>
    <xf numFmtId="0" fontId="16" fillId="7" borderId="181" xfId="0" applyFont="1" applyFill="1" applyBorder="1" applyAlignment="1">
      <alignment horizontal="center" vertical="center" wrapText="1"/>
    </xf>
    <xf numFmtId="0" fontId="16" fillId="8" borderId="181" xfId="0" applyFont="1" applyFill="1" applyBorder="1" applyAlignment="1">
      <alignment horizontal="center" vertical="center" wrapText="1"/>
    </xf>
    <xf numFmtId="4" fontId="16" fillId="7" borderId="181" xfId="0" applyNumberFormat="1" applyFont="1" applyFill="1" applyBorder="1" applyAlignment="1">
      <alignment horizontal="center" vertical="center" wrapText="1"/>
    </xf>
    <xf numFmtId="4" fontId="16" fillId="8" borderId="181" xfId="0" applyNumberFormat="1" applyFont="1" applyFill="1" applyBorder="1" applyAlignment="1">
      <alignment horizontal="center" vertical="center"/>
    </xf>
    <xf numFmtId="0" fontId="0" fillId="0" borderId="30" xfId="0" applyBorder="1" applyAlignment="1">
      <alignment vertical="center"/>
    </xf>
    <xf numFmtId="0" fontId="0" fillId="0" borderId="7" xfId="0" applyBorder="1" applyAlignment="1">
      <alignment vertical="center"/>
    </xf>
    <xf numFmtId="3" fontId="8" fillId="0" borderId="100" xfId="0" applyNumberFormat="1" applyFont="1" applyBorder="1" applyAlignment="1">
      <alignment vertical="center"/>
    </xf>
    <xf numFmtId="3" fontId="8" fillId="0" borderId="93" xfId="0" applyNumberFormat="1" applyFont="1" applyBorder="1" applyAlignment="1">
      <alignment vertical="center"/>
    </xf>
    <xf numFmtId="3" fontId="32" fillId="0" borderId="41" xfId="0" applyNumberFormat="1" applyFont="1" applyBorder="1"/>
    <xf numFmtId="3" fontId="32" fillId="0" borderId="41" xfId="0" applyNumberFormat="1" applyFont="1" applyBorder="1" applyAlignment="1">
      <alignment vertical="center"/>
    </xf>
    <xf numFmtId="3" fontId="32" fillId="0" borderId="0" xfId="0" applyNumberFormat="1" applyFont="1" applyAlignment="1">
      <alignment vertical="center"/>
    </xf>
    <xf numFmtId="3" fontId="8" fillId="0" borderId="44" xfId="0" applyNumberFormat="1" applyFont="1" applyBorder="1"/>
    <xf numFmtId="3" fontId="32" fillId="3" borderId="41" xfId="0" applyNumberFormat="1" applyFont="1" applyFill="1" applyBorder="1"/>
    <xf numFmtId="3" fontId="33" fillId="0" borderId="41" xfId="0" applyNumberFormat="1" applyFont="1" applyBorder="1"/>
    <xf numFmtId="3" fontId="32" fillId="0" borderId="41" xfId="0" applyNumberFormat="1" applyFont="1" applyBorder="1" applyAlignment="1">
      <alignment vertical="center" wrapText="1"/>
    </xf>
    <xf numFmtId="3" fontId="32" fillId="3" borderId="41" xfId="0" applyNumberFormat="1" applyFont="1" applyFill="1" applyBorder="1" applyAlignment="1">
      <alignment vertical="center"/>
    </xf>
    <xf numFmtId="3" fontId="0" fillId="0" borderId="14" xfId="0" applyNumberFormat="1" applyBorder="1"/>
    <xf numFmtId="3" fontId="0" fillId="0" borderId="9" xfId="0" applyNumberFormat="1" applyBorder="1"/>
    <xf numFmtId="3" fontId="0" fillId="0" borderId="15" xfId="0" applyNumberFormat="1" applyBorder="1"/>
    <xf numFmtId="3" fontId="0" fillId="0" borderId="30" xfId="0" applyNumberFormat="1" applyBorder="1" applyAlignment="1">
      <alignment vertical="center"/>
    </xf>
    <xf numFmtId="3" fontId="0" fillId="0" borderId="7" xfId="0" applyNumberFormat="1" applyBorder="1" applyAlignment="1">
      <alignment vertical="center"/>
    </xf>
    <xf numFmtId="3" fontId="8" fillId="0" borderId="98" xfId="0" applyNumberFormat="1" applyFont="1" applyBorder="1" applyAlignment="1">
      <alignment vertical="center"/>
    </xf>
    <xf numFmtId="3" fontId="33" fillId="0" borderId="8" xfId="0" applyNumberFormat="1" applyFont="1" applyBorder="1"/>
    <xf numFmtId="3" fontId="32" fillId="0" borderId="77" xfId="0" applyNumberFormat="1" applyFont="1" applyBorder="1"/>
    <xf numFmtId="3" fontId="32" fillId="0" borderId="101" xfId="0" applyNumberFormat="1" applyFont="1" applyBorder="1"/>
    <xf numFmtId="3" fontId="33" fillId="0" borderId="47" xfId="0" applyNumberFormat="1" applyFont="1" applyBorder="1"/>
    <xf numFmtId="3" fontId="33" fillId="3" borderId="8" xfId="0" applyNumberFormat="1" applyFont="1" applyFill="1" applyBorder="1"/>
    <xf numFmtId="3" fontId="32" fillId="3" borderId="46" xfId="0" applyNumberFormat="1" applyFont="1" applyFill="1" applyBorder="1"/>
    <xf numFmtId="3" fontId="33" fillId="0" borderId="11" xfId="0" applyNumberFormat="1" applyFont="1" applyBorder="1"/>
    <xf numFmtId="3" fontId="33" fillId="0" borderId="98" xfId="0" applyNumberFormat="1" applyFont="1" applyBorder="1" applyAlignment="1">
      <alignment vertical="center"/>
    </xf>
    <xf numFmtId="3" fontId="33" fillId="3" borderId="98" xfId="0" applyNumberFormat="1" applyFont="1" applyFill="1" applyBorder="1" applyAlignment="1">
      <alignment vertical="center"/>
    </xf>
    <xf numFmtId="3" fontId="32" fillId="3" borderId="99" xfId="0" applyNumberFormat="1" applyFont="1" applyFill="1" applyBorder="1" applyAlignment="1">
      <alignment vertical="center"/>
    </xf>
    <xf numFmtId="3" fontId="32" fillId="0" borderId="99" xfId="0" applyNumberFormat="1" applyFont="1" applyBorder="1" applyAlignment="1">
      <alignment vertical="center"/>
    </xf>
    <xf numFmtId="3" fontId="33" fillId="0" borderId="99" xfId="0" applyNumberFormat="1" applyFont="1" applyBorder="1" applyAlignment="1">
      <alignment vertical="center"/>
    </xf>
    <xf numFmtId="3" fontId="32" fillId="0" borderId="99" xfId="0" applyNumberFormat="1" applyFont="1" applyBorder="1" applyAlignment="1">
      <alignment vertical="center" wrapText="1"/>
    </xf>
    <xf numFmtId="3" fontId="32" fillId="0" borderId="46" xfId="0" applyNumberFormat="1" applyFont="1" applyBorder="1"/>
    <xf numFmtId="3" fontId="97" fillId="0" borderId="93" xfId="0" applyNumberFormat="1" applyFont="1" applyBorder="1"/>
    <xf numFmtId="3" fontId="97" fillId="3" borderId="100" xfId="0" applyNumberFormat="1" applyFont="1" applyFill="1" applyBorder="1"/>
    <xf numFmtId="3" fontId="8" fillId="3" borderId="100" xfId="0" applyNumberFormat="1" applyFont="1" applyFill="1" applyBorder="1"/>
    <xf numFmtId="3" fontId="8" fillId="0" borderId="99" xfId="0" applyNumberFormat="1" applyFont="1" applyBorder="1" applyAlignment="1">
      <alignment vertical="center" wrapText="1"/>
    </xf>
    <xf numFmtId="3" fontId="33" fillId="3" borderId="48" xfId="0" applyNumberFormat="1" applyFont="1" applyFill="1" applyBorder="1"/>
    <xf numFmtId="3" fontId="32" fillId="0" borderId="102" xfId="0" applyNumberFormat="1" applyFont="1" applyBorder="1"/>
    <xf numFmtId="3" fontId="33" fillId="0" borderId="103" xfId="0" applyNumberFormat="1" applyFont="1" applyBorder="1"/>
    <xf numFmtId="3" fontId="33" fillId="3" borderId="0" xfId="0" applyNumberFormat="1" applyFont="1" applyFill="1"/>
    <xf numFmtId="4" fontId="6" fillId="7" borderId="183" xfId="0" applyNumberFormat="1" applyFont="1" applyFill="1" applyBorder="1" applyAlignment="1">
      <alignment horizontal="center" vertical="center" wrapText="1"/>
    </xf>
    <xf numFmtId="4" fontId="8" fillId="0" borderId="131" xfId="0" applyNumberFormat="1" applyFont="1" applyBorder="1"/>
    <xf numFmtId="3" fontId="8" fillId="0" borderId="131" xfId="0" applyNumberFormat="1" applyFont="1" applyBorder="1"/>
    <xf numFmtId="3" fontId="32" fillId="0" borderId="77" xfId="0" applyNumberFormat="1" applyFont="1" applyBorder="1" applyAlignment="1">
      <alignment vertical="center" wrapText="1"/>
    </xf>
    <xf numFmtId="3" fontId="0" fillId="0" borderId="93" xfId="0" applyNumberFormat="1" applyBorder="1"/>
    <xf numFmtId="3" fontId="8" fillId="0" borderId="175" xfId="0" applyNumberFormat="1" applyFont="1" applyBorder="1" applyAlignment="1">
      <alignment vertical="center"/>
    </xf>
    <xf numFmtId="3" fontId="32" fillId="0" borderId="183" xfId="0" applyNumberFormat="1" applyFont="1" applyBorder="1" applyAlignment="1">
      <alignment vertical="center" wrapText="1"/>
    </xf>
    <xf numFmtId="3" fontId="8" fillId="0" borderId="183" xfId="0" applyNumberFormat="1" applyFont="1" applyBorder="1" applyAlignment="1">
      <alignment vertical="center" wrapText="1"/>
    </xf>
    <xf numFmtId="168" fontId="32" fillId="0" borderId="105" xfId="0" applyNumberFormat="1" applyFont="1" applyBorder="1" applyAlignment="1">
      <alignment horizontal="center"/>
    </xf>
    <xf numFmtId="168" fontId="0" fillId="0" borderId="105" xfId="0" applyNumberFormat="1" applyBorder="1" applyAlignment="1">
      <alignment horizontal="center" vertical="center"/>
    </xf>
    <xf numFmtId="168" fontId="8" fillId="0" borderId="175" xfId="0" applyNumberFormat="1" applyFont="1" applyBorder="1" applyAlignment="1">
      <alignment horizontal="center"/>
    </xf>
    <xf numFmtId="168" fontId="32" fillId="0" borderId="177" xfId="0" applyNumberFormat="1" applyFont="1" applyBorder="1" applyAlignment="1">
      <alignment horizontal="center" vertical="center"/>
    </xf>
    <xf numFmtId="168" fontId="32" fillId="0" borderId="175" xfId="0" applyNumberFormat="1" applyFont="1" applyBorder="1" applyAlignment="1">
      <alignment horizontal="center"/>
    </xf>
    <xf numFmtId="168" fontId="8" fillId="0" borderId="175" xfId="0" applyNumberFormat="1" applyFont="1" applyBorder="1" applyAlignment="1">
      <alignment horizontal="center" vertical="center"/>
    </xf>
    <xf numFmtId="3" fontId="16" fillId="0" borderId="145" xfId="0" applyNumberFormat="1" applyFont="1" applyBorder="1" applyAlignment="1">
      <alignment vertical="center"/>
    </xf>
    <xf numFmtId="3" fontId="16" fillId="0" borderId="142" xfId="0" applyNumberFormat="1" applyFont="1" applyBorder="1" applyAlignment="1">
      <alignment vertical="center"/>
    </xf>
    <xf numFmtId="3" fontId="41" fillId="0" borderId="142" xfId="0" applyNumberFormat="1" applyFont="1" applyBorder="1" applyAlignment="1">
      <alignment vertical="center"/>
    </xf>
    <xf numFmtId="3" fontId="16" fillId="0" borderId="88" xfId="0" applyNumberFormat="1" applyFont="1" applyBorder="1"/>
    <xf numFmtId="3" fontId="41" fillId="0" borderId="4" xfId="0" applyNumberFormat="1" applyFont="1" applyBorder="1"/>
    <xf numFmtId="3" fontId="14" fillId="0" borderId="88" xfId="0" applyNumberFormat="1" applyFont="1" applyBorder="1"/>
    <xf numFmtId="3" fontId="40" fillId="0" borderId="4" xfId="0" applyNumberFormat="1" applyFont="1" applyBorder="1"/>
    <xf numFmtId="3" fontId="40" fillId="0" borderId="4" xfId="0" applyNumberFormat="1" applyFont="1" applyBorder="1" applyAlignment="1">
      <alignment horizontal="right"/>
    </xf>
    <xf numFmtId="3" fontId="14" fillId="0" borderId="4" xfId="0" applyNumberFormat="1" applyFont="1" applyBorder="1" applyAlignment="1">
      <alignment horizontal="right"/>
    </xf>
    <xf numFmtId="3" fontId="14" fillId="0" borderId="6" xfId="0" applyNumberFormat="1" applyFont="1" applyBorder="1"/>
    <xf numFmtId="3" fontId="16" fillId="0" borderId="150" xfId="0" applyNumberFormat="1" applyFont="1" applyBorder="1" applyAlignment="1">
      <alignment vertical="center"/>
    </xf>
    <xf numFmtId="3" fontId="16" fillId="0" borderId="147" xfId="0" applyNumberFormat="1" applyFont="1" applyBorder="1" applyAlignment="1">
      <alignment vertical="center"/>
    </xf>
    <xf numFmtId="3" fontId="16" fillId="0" borderId="151" xfId="0" applyNumberFormat="1" applyFont="1" applyBorder="1" applyAlignment="1">
      <alignment vertical="center"/>
    </xf>
    <xf numFmtId="3" fontId="41" fillId="3" borderId="4" xfId="0" applyNumberFormat="1" applyFont="1" applyFill="1" applyBorder="1"/>
    <xf numFmtId="3" fontId="40" fillId="3" borderId="4" xfId="0" applyNumberFormat="1" applyFont="1" applyFill="1" applyBorder="1"/>
    <xf numFmtId="3" fontId="40" fillId="0" borderId="88" xfId="0" applyNumberFormat="1" applyFont="1" applyBorder="1"/>
    <xf numFmtId="3" fontId="14" fillId="0" borderId="101" xfId="0" applyNumberFormat="1" applyFont="1" applyBorder="1"/>
    <xf numFmtId="3" fontId="14" fillId="0" borderId="41" xfId="0" applyNumberFormat="1" applyFont="1" applyBorder="1"/>
    <xf numFmtId="3" fontId="16" fillId="0" borderId="156" xfId="0" applyNumberFormat="1" applyFont="1" applyBorder="1" applyAlignment="1">
      <alignment vertical="center"/>
    </xf>
    <xf numFmtId="3" fontId="16" fillId="0" borderId="157" xfId="0" applyNumberFormat="1" applyFont="1" applyBorder="1" applyAlignment="1">
      <alignment vertical="center"/>
    </xf>
    <xf numFmtId="3" fontId="16" fillId="0" borderId="86" xfId="0" applyNumberFormat="1" applyFont="1" applyBorder="1" applyAlignment="1">
      <alignment vertical="center"/>
    </xf>
    <xf numFmtId="3" fontId="16" fillId="0" borderId="53" xfId="0" applyNumberFormat="1" applyFont="1" applyBorder="1" applyAlignment="1">
      <alignment vertical="center"/>
    </xf>
    <xf numFmtId="3" fontId="16" fillId="0" borderId="4" xfId="0" applyNumberFormat="1" applyFont="1" applyBorder="1" applyAlignment="1">
      <alignment vertical="center"/>
    </xf>
    <xf numFmtId="3" fontId="14" fillId="0" borderId="86" xfId="0" applyNumberFormat="1" applyFont="1" applyBorder="1"/>
    <xf numFmtId="3" fontId="14" fillId="0" borderId="4" xfId="0" applyNumberFormat="1" applyFont="1" applyBorder="1" applyAlignment="1">
      <alignment vertical="center"/>
    </xf>
    <xf numFmtId="3" fontId="14" fillId="0" borderId="58" xfId="0" applyNumberFormat="1" applyFont="1" applyBorder="1"/>
    <xf numFmtId="3" fontId="16" fillId="0" borderId="86" xfId="0" applyNumberFormat="1" applyFont="1" applyBorder="1"/>
    <xf numFmtId="3" fontId="16" fillId="0" borderId="53" xfId="0" applyNumberFormat="1" applyFont="1" applyBorder="1"/>
    <xf numFmtId="3" fontId="16" fillId="0" borderId="58" xfId="0" applyNumberFormat="1" applyFont="1" applyBorder="1" applyAlignment="1">
      <alignment vertical="center"/>
    </xf>
    <xf numFmtId="3" fontId="14" fillId="0" borderId="53" xfId="0" applyNumberFormat="1" applyFont="1" applyBorder="1"/>
    <xf numFmtId="3" fontId="14" fillId="0" borderId="86" xfId="0" applyNumberFormat="1" applyFont="1" applyBorder="1" applyAlignment="1">
      <alignment vertical="center"/>
    </xf>
    <xf numFmtId="3" fontId="14" fillId="0" borderId="0" xfId="0" applyNumberFormat="1" applyFont="1" applyAlignment="1">
      <alignment vertical="center"/>
    </xf>
    <xf numFmtId="3" fontId="41" fillId="0" borderId="105" xfId="0" applyNumberFormat="1" applyFont="1" applyBorder="1" applyAlignment="1">
      <alignment vertical="center"/>
    </xf>
    <xf numFmtId="3" fontId="16" fillId="0" borderId="105" xfId="0" applyNumberFormat="1" applyFont="1" applyBorder="1" applyAlignment="1">
      <alignment vertical="center"/>
    </xf>
    <xf numFmtId="3" fontId="16" fillId="0" borderId="88" xfId="0" applyNumberFormat="1" applyFont="1" applyBorder="1" applyAlignment="1">
      <alignment vertical="center"/>
    </xf>
    <xf numFmtId="3" fontId="16" fillId="0" borderId="33" xfId="0" applyNumberFormat="1" applyFont="1" applyBorder="1" applyAlignment="1">
      <alignment vertical="center"/>
    </xf>
    <xf numFmtId="3" fontId="41" fillId="0" borderId="33" xfId="0" applyNumberFormat="1" applyFont="1" applyBorder="1" applyAlignment="1">
      <alignment vertical="center"/>
    </xf>
    <xf numFmtId="3" fontId="14" fillId="0" borderId="20" xfId="0" applyNumberFormat="1" applyFont="1" applyBorder="1"/>
    <xf numFmtId="3" fontId="14" fillId="0" borderId="33" xfId="0" applyNumberFormat="1" applyFont="1" applyBorder="1"/>
    <xf numFmtId="3" fontId="16" fillId="0" borderId="11" xfId="0" applyNumberFormat="1" applyFont="1" applyBorder="1" applyAlignment="1">
      <alignment vertical="center"/>
    </xf>
    <xf numFmtId="3" fontId="16" fillId="0" borderId="20" xfId="0" applyNumberFormat="1" applyFont="1" applyBorder="1" applyAlignment="1">
      <alignment vertical="center"/>
    </xf>
    <xf numFmtId="3" fontId="16" fillId="0" borderId="4" xfId="0" applyNumberFormat="1" applyFont="1" applyBorder="1" applyAlignment="1">
      <alignment horizontal="right"/>
    </xf>
    <xf numFmtId="3" fontId="16" fillId="0" borderId="90" xfId="0" applyNumberFormat="1" applyFont="1" applyBorder="1"/>
    <xf numFmtId="3" fontId="14" fillId="0" borderId="90" xfId="0" applyNumberFormat="1" applyFont="1" applyBorder="1"/>
    <xf numFmtId="3" fontId="40" fillId="0" borderId="60" xfId="0" applyNumberFormat="1" applyFont="1" applyBorder="1"/>
    <xf numFmtId="3" fontId="41" fillId="3" borderId="55" xfId="0" applyNumberFormat="1" applyFont="1" applyFill="1" applyBorder="1"/>
    <xf numFmtId="3" fontId="40" fillId="0" borderId="55" xfId="0" applyNumberFormat="1" applyFont="1" applyBorder="1"/>
    <xf numFmtId="3" fontId="14" fillId="0" borderId="11" xfId="0" applyNumberFormat="1" applyFont="1" applyBorder="1"/>
    <xf numFmtId="3" fontId="41" fillId="0" borderId="54" xfId="0" applyNumberFormat="1" applyFont="1" applyBorder="1"/>
    <xf numFmtId="3" fontId="40" fillId="0" borderId="54" xfId="0" applyNumberFormat="1" applyFont="1" applyBorder="1"/>
    <xf numFmtId="3" fontId="41" fillId="0" borderId="153" xfId="0" applyNumberFormat="1" applyFont="1" applyBorder="1" applyAlignment="1">
      <alignment vertical="center"/>
    </xf>
    <xf numFmtId="3" fontId="16" fillId="0" borderId="157" xfId="0" applyNumberFormat="1" applyFont="1" applyBorder="1"/>
    <xf numFmtId="3" fontId="41" fillId="0" borderId="53" xfId="0" applyNumberFormat="1" applyFont="1" applyBorder="1"/>
    <xf numFmtId="3" fontId="16" fillId="0" borderId="11" xfId="0" applyNumberFormat="1" applyFont="1" applyBorder="1"/>
    <xf numFmtId="3" fontId="14" fillId="0" borderId="5" xfId="0" applyNumberFormat="1" applyFont="1" applyBorder="1"/>
    <xf numFmtId="3" fontId="14" fillId="0" borderId="163" xfId="0" applyNumberFormat="1" applyFont="1" applyBorder="1"/>
    <xf numFmtId="3" fontId="14" fillId="0" borderId="165" xfId="0" applyNumberFormat="1" applyFont="1" applyBorder="1"/>
    <xf numFmtId="3" fontId="14" fillId="0" borderId="159" xfId="0" applyNumberFormat="1" applyFont="1" applyBorder="1"/>
    <xf numFmtId="3" fontId="14" fillId="0" borderId="164" xfId="0" applyNumberFormat="1" applyFont="1" applyBorder="1"/>
    <xf numFmtId="3" fontId="14" fillId="0" borderId="160" xfId="0" applyNumberFormat="1" applyFont="1" applyBorder="1"/>
    <xf numFmtId="3" fontId="6" fillId="0" borderId="163" xfId="0" applyNumberFormat="1" applyFont="1" applyBorder="1" applyAlignment="1">
      <alignment vertical="center"/>
    </xf>
    <xf numFmtId="3" fontId="43" fillId="0" borderId="160" xfId="0" applyNumberFormat="1" applyFont="1" applyBorder="1" applyAlignment="1">
      <alignment vertical="center"/>
    </xf>
    <xf numFmtId="3" fontId="6" fillId="0" borderId="164" xfId="0" applyNumberFormat="1" applyFont="1" applyBorder="1" applyAlignment="1">
      <alignment vertical="center"/>
    </xf>
    <xf numFmtId="3" fontId="6" fillId="0" borderId="160" xfId="0" applyNumberFormat="1" applyFont="1" applyBorder="1" applyAlignment="1">
      <alignment vertical="center"/>
    </xf>
    <xf numFmtId="167" fontId="38" fillId="2" borderId="118" xfId="0" applyNumberFormat="1" applyFont="1" applyFill="1" applyBorder="1"/>
    <xf numFmtId="167" fontId="48" fillId="2" borderId="118" xfId="0" applyNumberFormat="1" applyFont="1" applyFill="1" applyBorder="1"/>
    <xf numFmtId="168" fontId="48" fillId="0" borderId="119" xfId="0" applyNumberFormat="1" applyFont="1" applyBorder="1" applyAlignment="1">
      <alignment horizontal="center"/>
    </xf>
    <xf numFmtId="168" fontId="48" fillId="0" borderId="119" xfId="0" applyNumberFormat="1" applyFont="1" applyBorder="1" applyAlignment="1">
      <alignment horizontal="center" vertical="center"/>
    </xf>
    <xf numFmtId="167" fontId="85" fillId="0" borderId="118" xfId="5" applyNumberFormat="1" applyFont="1" applyBorder="1" applyAlignment="1">
      <alignment horizontal="right"/>
    </xf>
    <xf numFmtId="4" fontId="48" fillId="3" borderId="118" xfId="0" applyNumberFormat="1" applyFont="1" applyFill="1" applyBorder="1" applyAlignment="1">
      <alignment horizontal="right"/>
    </xf>
    <xf numFmtId="4" fontId="48" fillId="3" borderId="118" xfId="0" applyNumberFormat="1" applyFont="1" applyFill="1" applyBorder="1"/>
    <xf numFmtId="3" fontId="38" fillId="3" borderId="118" xfId="0" applyNumberFormat="1" applyFont="1" applyFill="1" applyBorder="1" applyAlignment="1">
      <alignment horizontal="right"/>
    </xf>
    <xf numFmtId="3" fontId="48" fillId="3" borderId="118" xfId="0" applyNumberFormat="1" applyFont="1" applyFill="1" applyBorder="1" applyAlignment="1">
      <alignment horizontal="right"/>
    </xf>
    <xf numFmtId="0" fontId="75" fillId="7" borderId="14" xfId="0" applyFont="1" applyFill="1" applyBorder="1" applyAlignment="1">
      <alignment horizontal="center"/>
    </xf>
    <xf numFmtId="0" fontId="75" fillId="7" borderId="32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73" fillId="7" borderId="37" xfId="0" applyFont="1" applyFill="1" applyBorder="1" applyAlignment="1">
      <alignment horizontal="center" vertical="center" wrapText="1"/>
    </xf>
    <xf numFmtId="0" fontId="73" fillId="7" borderId="5" xfId="0" applyFont="1" applyFill="1" applyBorder="1" applyAlignment="1">
      <alignment horizontal="center" vertical="center" wrapText="1"/>
    </xf>
    <xf numFmtId="0" fontId="73" fillId="7" borderId="15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/>
    </xf>
    <xf numFmtId="0" fontId="16" fillId="8" borderId="109" xfId="0" applyFont="1" applyFill="1" applyBorder="1" applyAlignment="1">
      <alignment horizontal="center" vertical="center"/>
    </xf>
    <xf numFmtId="0" fontId="16" fillId="8" borderId="113" xfId="0" applyFont="1" applyFill="1" applyBorder="1" applyAlignment="1">
      <alignment horizontal="center" vertical="center"/>
    </xf>
    <xf numFmtId="0" fontId="16" fillId="8" borderId="110" xfId="0" applyFont="1" applyFill="1" applyBorder="1" applyAlignment="1">
      <alignment horizontal="center" vertical="center" wrapText="1"/>
    </xf>
    <xf numFmtId="0" fontId="16" fillId="8" borderId="114" xfId="0" applyFont="1" applyFill="1" applyBorder="1" applyAlignment="1">
      <alignment horizontal="center" vertical="center" wrapText="1"/>
    </xf>
    <xf numFmtId="0" fontId="16" fillId="8" borderId="110" xfId="0" applyFont="1" applyFill="1" applyBorder="1" applyAlignment="1">
      <alignment horizontal="center" vertical="center"/>
    </xf>
    <xf numFmtId="3" fontId="16" fillId="8" borderId="110" xfId="0" applyNumberFormat="1" applyFont="1" applyFill="1" applyBorder="1" applyAlignment="1">
      <alignment horizontal="center" vertical="center"/>
    </xf>
    <xf numFmtId="0" fontId="98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5" fillId="0" borderId="0" xfId="0" applyFont="1" applyAlignment="1">
      <alignment horizontal="center"/>
    </xf>
    <xf numFmtId="0" fontId="16" fillId="8" borderId="111" xfId="0" applyFont="1" applyFill="1" applyBorder="1" applyAlignment="1">
      <alignment horizontal="center" vertical="center"/>
    </xf>
    <xf numFmtId="0" fontId="16" fillId="8" borderId="112" xfId="0" applyFont="1" applyFill="1" applyBorder="1" applyAlignment="1">
      <alignment horizontal="center" vertical="center"/>
    </xf>
    <xf numFmtId="4" fontId="100" fillId="0" borderId="0" xfId="0" applyNumberFormat="1" applyFont="1" applyAlignment="1">
      <alignment horizontal="center"/>
    </xf>
    <xf numFmtId="0" fontId="100" fillId="0" borderId="0" xfId="0" applyFont="1" applyAlignment="1">
      <alignment horizontal="center"/>
    </xf>
    <xf numFmtId="0" fontId="9" fillId="0" borderId="46" xfId="0" applyFont="1" applyBorder="1" applyAlignment="1">
      <alignment horizontal="center"/>
    </xf>
    <xf numFmtId="0" fontId="9" fillId="0" borderId="41" xfId="0" applyFont="1" applyBorder="1" applyAlignment="1">
      <alignment horizontal="center"/>
    </xf>
    <xf numFmtId="0" fontId="9" fillId="0" borderId="77" xfId="0" applyFont="1" applyBorder="1" applyAlignment="1">
      <alignment horizontal="center"/>
    </xf>
    <xf numFmtId="0" fontId="95" fillId="0" borderId="46" xfId="0" applyFont="1" applyBorder="1" applyAlignment="1">
      <alignment horizontal="center"/>
    </xf>
    <xf numFmtId="0" fontId="95" fillId="0" borderId="41" xfId="0" applyFont="1" applyBorder="1" applyAlignment="1">
      <alignment horizontal="center"/>
    </xf>
    <xf numFmtId="0" fontId="95" fillId="0" borderId="77" xfId="0" applyFont="1" applyBorder="1" applyAlignment="1">
      <alignment horizontal="center"/>
    </xf>
    <xf numFmtId="0" fontId="16" fillId="8" borderId="71" xfId="0" applyFont="1" applyFill="1" applyBorder="1" applyAlignment="1">
      <alignment horizontal="center"/>
    </xf>
    <xf numFmtId="0" fontId="16" fillId="8" borderId="63" xfId="0" applyFont="1" applyFill="1" applyBorder="1" applyAlignment="1">
      <alignment horizontal="center"/>
    </xf>
    <xf numFmtId="0" fontId="16" fillId="8" borderId="72" xfId="0" applyFont="1" applyFill="1" applyBorder="1" applyAlignment="1">
      <alignment horizontal="center"/>
    </xf>
    <xf numFmtId="0" fontId="16" fillId="8" borderId="73" xfId="0" applyFont="1" applyFill="1" applyBorder="1" applyAlignment="1">
      <alignment horizontal="center"/>
    </xf>
    <xf numFmtId="0" fontId="16" fillId="8" borderId="78" xfId="0" applyFont="1" applyFill="1" applyBorder="1" applyAlignment="1">
      <alignment horizontal="center"/>
    </xf>
    <xf numFmtId="0" fontId="16" fillId="8" borderId="69" xfId="0" applyFont="1" applyFill="1" applyBorder="1" applyAlignment="1">
      <alignment horizontal="center" vertical="center" wrapText="1"/>
    </xf>
    <xf numFmtId="0" fontId="16" fillId="8" borderId="74" xfId="0" applyFont="1" applyFill="1" applyBorder="1" applyAlignment="1">
      <alignment horizontal="center" vertical="center" wrapText="1"/>
    </xf>
    <xf numFmtId="0" fontId="16" fillId="8" borderId="70" xfId="0" applyFont="1" applyFill="1" applyBorder="1" applyAlignment="1">
      <alignment horizontal="center" vertical="center" wrapText="1"/>
    </xf>
    <xf numFmtId="0" fontId="16" fillId="8" borderId="75" xfId="0" applyFont="1" applyFill="1" applyBorder="1" applyAlignment="1">
      <alignment horizontal="center" vertical="center" wrapText="1"/>
    </xf>
    <xf numFmtId="49" fontId="77" fillId="0" borderId="0" xfId="5" applyNumberFormat="1" applyAlignment="1">
      <alignment horizontal="center"/>
    </xf>
    <xf numFmtId="0" fontId="80" fillId="0" borderId="0" xfId="5" applyFont="1" applyAlignment="1">
      <alignment horizontal="center"/>
    </xf>
    <xf numFmtId="0" fontId="82" fillId="0" borderId="0" xfId="5" applyFont="1" applyAlignment="1">
      <alignment horizontal="center"/>
    </xf>
    <xf numFmtId="0" fontId="9" fillId="0" borderId="0" xfId="5" applyFont="1" applyAlignment="1">
      <alignment horizontal="center"/>
    </xf>
    <xf numFmtId="0" fontId="83" fillId="8" borderId="122" xfId="5" applyFont="1" applyFill="1" applyBorder="1" applyAlignment="1">
      <alignment horizontal="center" vertical="center"/>
    </xf>
    <xf numFmtId="0" fontId="83" fillId="8" borderId="125" xfId="5" applyFont="1" applyFill="1" applyBorder="1" applyAlignment="1">
      <alignment horizontal="center" vertical="center"/>
    </xf>
    <xf numFmtId="0" fontId="83" fillId="8" borderId="111" xfId="5" applyFont="1" applyFill="1" applyBorder="1" applyAlignment="1">
      <alignment horizontal="center" vertical="center"/>
    </xf>
    <xf numFmtId="0" fontId="83" fillId="8" borderId="123" xfId="5" applyFont="1" applyFill="1" applyBorder="1" applyAlignment="1">
      <alignment horizontal="center" vertical="center" wrapText="1"/>
    </xf>
    <xf numFmtId="0" fontId="83" fillId="8" borderId="127" xfId="5" applyFont="1" applyFill="1" applyBorder="1" applyAlignment="1">
      <alignment horizontal="center" vertical="center" wrapText="1"/>
    </xf>
    <xf numFmtId="0" fontId="83" fillId="8" borderId="124" xfId="5" applyFont="1" applyFill="1" applyBorder="1" applyAlignment="1">
      <alignment horizontal="center" vertical="center" wrapText="1"/>
    </xf>
    <xf numFmtId="0" fontId="83" fillId="8" borderId="128" xfId="5" applyFont="1" applyFill="1" applyBorder="1" applyAlignment="1">
      <alignment horizontal="center" vertical="center" wrapText="1"/>
    </xf>
    <xf numFmtId="0" fontId="16" fillId="8" borderId="37" xfId="0" applyFont="1" applyFill="1" applyBorder="1" applyAlignment="1">
      <alignment horizontal="center" vertical="center" wrapText="1"/>
    </xf>
    <xf numFmtId="0" fontId="16" fillId="8" borderId="5" xfId="0" applyFont="1" applyFill="1" applyBorder="1" applyAlignment="1">
      <alignment horizontal="center" vertical="center" wrapText="1"/>
    </xf>
    <xf numFmtId="0" fontId="16" fillId="8" borderId="48" xfId="0" applyFont="1" applyFill="1" applyBorder="1" applyAlignment="1">
      <alignment horizontal="center" vertical="center" wrapText="1"/>
    </xf>
    <xf numFmtId="0" fontId="16" fillId="8" borderId="14" xfId="0" applyFont="1" applyFill="1" applyBorder="1" applyAlignment="1">
      <alignment horizontal="center" vertical="center" wrapText="1"/>
    </xf>
    <xf numFmtId="0" fontId="16" fillId="8" borderId="13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16" fillId="8" borderId="61" xfId="0" applyFont="1" applyFill="1" applyBorder="1" applyAlignment="1">
      <alignment horizontal="center" vertical="center" wrapText="1"/>
    </xf>
    <xf numFmtId="0" fontId="16" fillId="8" borderId="45" xfId="0" applyFont="1" applyFill="1" applyBorder="1" applyAlignment="1">
      <alignment horizontal="center" vertical="center" wrapText="1"/>
    </xf>
    <xf numFmtId="0" fontId="16" fillId="8" borderId="66" xfId="0" applyFont="1" applyFill="1" applyBorder="1" applyAlignment="1">
      <alignment horizontal="center" vertical="center" wrapText="1"/>
    </xf>
    <xf numFmtId="0" fontId="16" fillId="8" borderId="67" xfId="0" applyFont="1" applyFill="1" applyBorder="1" applyAlignment="1">
      <alignment horizontal="center" vertical="center" wrapText="1"/>
    </xf>
    <xf numFmtId="0" fontId="16" fillId="8" borderId="62" xfId="0" applyFont="1" applyFill="1" applyBorder="1" applyAlignment="1">
      <alignment horizontal="center" vertical="center"/>
    </xf>
    <xf numFmtId="0" fontId="16" fillId="8" borderId="63" xfId="0" applyFont="1" applyFill="1" applyBorder="1" applyAlignment="1">
      <alignment horizontal="center" vertical="center"/>
    </xf>
    <xf numFmtId="0" fontId="16" fillId="8" borderId="64" xfId="0" applyFont="1" applyFill="1" applyBorder="1" applyAlignment="1">
      <alignment horizontal="center" vertical="center"/>
    </xf>
    <xf numFmtId="0" fontId="16" fillId="8" borderId="62" xfId="0" applyFont="1" applyFill="1" applyBorder="1" applyAlignment="1">
      <alignment horizontal="center" vertical="center" wrapText="1"/>
    </xf>
    <xf numFmtId="0" fontId="16" fillId="8" borderId="6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6" fontId="16" fillId="8" borderId="181" xfId="0" applyNumberFormat="1" applyFont="1" applyFill="1" applyBorder="1" applyAlignment="1">
      <alignment horizontal="center" vertical="center" wrapText="1"/>
    </xf>
    <xf numFmtId="3" fontId="16" fillId="8" borderId="181" xfId="0" applyNumberFormat="1" applyFont="1" applyFill="1" applyBorder="1" applyAlignment="1">
      <alignment horizontal="center" vertical="center" wrapText="1"/>
    </xf>
    <xf numFmtId="0" fontId="16" fillId="8" borderId="181" xfId="0" applyFont="1" applyFill="1" applyBorder="1" applyAlignment="1">
      <alignment horizontal="center" vertical="center"/>
    </xf>
    <xf numFmtId="4" fontId="16" fillId="7" borderId="181" xfId="0" applyNumberFormat="1" applyFont="1" applyFill="1" applyBorder="1" applyAlignment="1">
      <alignment horizontal="center" vertical="center" wrapText="1"/>
    </xf>
    <xf numFmtId="0" fontId="16" fillId="7" borderId="181" xfId="0" applyFont="1" applyFill="1" applyBorder="1" applyAlignment="1">
      <alignment horizontal="center" vertical="center" wrapText="1"/>
    </xf>
    <xf numFmtId="49" fontId="16" fillId="8" borderId="174" xfId="0" applyNumberFormat="1" applyFont="1" applyFill="1" applyBorder="1" applyAlignment="1">
      <alignment horizontal="center" vertical="center" wrapText="1"/>
    </xf>
    <xf numFmtId="49" fontId="16" fillId="8" borderId="105" xfId="0" applyNumberFormat="1" applyFont="1" applyFill="1" applyBorder="1" applyAlignment="1">
      <alignment horizontal="center" vertical="center" wrapText="1"/>
    </xf>
    <xf numFmtId="49" fontId="16" fillId="8" borderId="175" xfId="0" applyNumberFormat="1" applyFont="1" applyFill="1" applyBorder="1" applyAlignment="1">
      <alignment horizontal="center" vertical="center" wrapText="1"/>
    </xf>
    <xf numFmtId="4" fontId="16" fillId="8" borderId="181" xfId="0" applyNumberFormat="1" applyFont="1" applyFill="1" applyBorder="1" applyAlignment="1">
      <alignment horizontal="center" vertical="center"/>
    </xf>
    <xf numFmtId="0" fontId="16" fillId="8" borderId="135" xfId="0" applyFont="1" applyFill="1" applyBorder="1" applyAlignment="1">
      <alignment horizontal="center" vertical="center" wrapText="1"/>
    </xf>
    <xf numFmtId="0" fontId="16" fillId="8" borderId="87" xfId="0" applyFont="1" applyFill="1" applyBorder="1" applyAlignment="1">
      <alignment horizontal="center" vertical="center" wrapText="1"/>
    </xf>
    <xf numFmtId="0" fontId="16" fillId="8" borderId="137" xfId="0" applyFont="1" applyFill="1" applyBorder="1" applyAlignment="1">
      <alignment horizontal="center" vertical="center" wrapText="1"/>
    </xf>
    <xf numFmtId="0" fontId="16" fillId="8" borderId="139" xfId="0" applyFont="1" applyFill="1" applyBorder="1" applyAlignment="1">
      <alignment horizontal="center" vertical="center" wrapText="1"/>
    </xf>
    <xf numFmtId="0" fontId="16" fillId="8" borderId="107" xfId="0" applyFont="1" applyFill="1" applyBorder="1" applyAlignment="1">
      <alignment horizontal="center" vertical="center" wrapText="1"/>
    </xf>
    <xf numFmtId="4" fontId="16" fillId="8" borderId="136" xfId="0" applyNumberFormat="1" applyFont="1" applyFill="1" applyBorder="1" applyAlignment="1">
      <alignment horizontal="center" vertical="center" wrapText="1"/>
    </xf>
    <xf numFmtId="4" fontId="16" fillId="8" borderId="134" xfId="0" applyNumberFormat="1" applyFont="1" applyFill="1" applyBorder="1" applyAlignment="1">
      <alignment horizontal="center" vertical="center" wrapText="1"/>
    </xf>
    <xf numFmtId="0" fontId="97" fillId="0" borderId="0" xfId="0" applyFont="1" applyAlignment="1">
      <alignment horizontal="center"/>
    </xf>
    <xf numFmtId="0" fontId="16" fillId="8" borderId="136" xfId="0" applyFont="1" applyFill="1" applyBorder="1" applyAlignment="1">
      <alignment horizontal="center" vertical="center"/>
    </xf>
    <xf numFmtId="0" fontId="16" fillId="8" borderId="131" xfId="0" applyFont="1" applyFill="1" applyBorder="1" applyAlignment="1">
      <alignment horizontal="center" vertical="center"/>
    </xf>
    <xf numFmtId="0" fontId="16" fillId="8" borderId="134" xfId="0" applyFont="1" applyFill="1" applyBorder="1" applyAlignment="1">
      <alignment horizontal="center" vertical="center"/>
    </xf>
    <xf numFmtId="0" fontId="16" fillId="0" borderId="0" xfId="0" applyFont="1"/>
    <xf numFmtId="0" fontId="16" fillId="8" borderId="171" xfId="0" applyFont="1" applyFill="1" applyBorder="1" applyAlignment="1">
      <alignment horizontal="center" vertical="center"/>
    </xf>
    <xf numFmtId="0" fontId="16" fillId="8" borderId="53" xfId="0" applyFont="1" applyFill="1" applyBorder="1" applyAlignment="1">
      <alignment horizontal="center" vertical="center"/>
    </xf>
    <xf numFmtId="0" fontId="16" fillId="8" borderId="172" xfId="0" applyFont="1" applyFill="1" applyBorder="1" applyAlignment="1">
      <alignment horizontal="center" vertical="center"/>
    </xf>
    <xf numFmtId="0" fontId="16" fillId="8" borderId="54" xfId="0" applyFont="1" applyFill="1" applyBorder="1" applyAlignment="1">
      <alignment horizontal="center" vertical="center"/>
    </xf>
    <xf numFmtId="49" fontId="16" fillId="8" borderId="48" xfId="0" applyNumberFormat="1" applyFont="1" applyFill="1" applyBorder="1" applyAlignment="1">
      <alignment horizontal="center" vertical="center" wrapText="1"/>
    </xf>
    <xf numFmtId="166" fontId="16" fillId="8" borderId="168" xfId="0" applyNumberFormat="1" applyFont="1" applyFill="1" applyBorder="1" applyAlignment="1">
      <alignment horizontal="center" vertical="center" wrapText="1"/>
    </xf>
    <xf numFmtId="166" fontId="16" fillId="8" borderId="131" xfId="0" applyNumberFormat="1" applyFont="1" applyFill="1" applyBorder="1" applyAlignment="1">
      <alignment horizontal="center" vertical="center" wrapText="1"/>
    </xf>
    <xf numFmtId="166" fontId="16" fillId="8" borderId="169" xfId="0" applyNumberFormat="1" applyFont="1" applyFill="1" applyBorder="1" applyAlignment="1">
      <alignment horizontal="center" vertical="center" wrapText="1"/>
    </xf>
    <xf numFmtId="166" fontId="16" fillId="8" borderId="140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6" fillId="7" borderId="1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6" fillId="7" borderId="38" xfId="0" applyFont="1" applyFill="1" applyBorder="1" applyAlignment="1">
      <alignment horizontal="center" vertical="center"/>
    </xf>
    <xf numFmtId="0" fontId="6" fillId="7" borderId="37" xfId="0" applyFont="1" applyFill="1" applyBorder="1" applyAlignment="1">
      <alignment horizontal="center" vertical="center"/>
    </xf>
    <xf numFmtId="0" fontId="6" fillId="7" borderId="15" xfId="0" applyFont="1" applyFill="1" applyBorder="1" applyAlignment="1">
      <alignment horizontal="center" vertical="center"/>
    </xf>
    <xf numFmtId="168" fontId="6" fillId="7" borderId="174" xfId="0" applyNumberFormat="1" applyFont="1" applyFill="1" applyBorder="1" applyAlignment="1">
      <alignment horizontal="center" vertical="center" wrapText="1"/>
    </xf>
    <xf numFmtId="168" fontId="6" fillId="7" borderId="105" xfId="0" applyNumberFormat="1" applyFont="1" applyFill="1" applyBorder="1" applyAlignment="1">
      <alignment horizontal="center" vertical="center" wrapText="1"/>
    </xf>
    <xf numFmtId="4" fontId="6" fillId="7" borderId="108" xfId="0" applyNumberFormat="1" applyFont="1" applyFill="1" applyBorder="1" applyAlignment="1">
      <alignment horizontal="center" vertical="center" wrapText="1"/>
    </xf>
    <xf numFmtId="4" fontId="6" fillId="7" borderId="182" xfId="0" applyNumberFormat="1" applyFont="1" applyFill="1" applyBorder="1" applyAlignment="1">
      <alignment horizontal="center" vertical="center" wrapText="1"/>
    </xf>
    <xf numFmtId="166" fontId="16" fillId="0" borderId="0" xfId="0" applyNumberFormat="1" applyFont="1" applyAlignment="1">
      <alignment horizontal="left"/>
    </xf>
    <xf numFmtId="166" fontId="17" fillId="0" borderId="0" xfId="0" applyNumberFormat="1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7" borderId="16" xfId="0" applyFont="1" applyFill="1" applyBorder="1" applyAlignment="1">
      <alignment horizontal="center" vertical="center" wrapText="1"/>
    </xf>
    <xf numFmtId="0" fontId="6" fillId="7" borderId="19" xfId="0" applyFont="1" applyFill="1" applyBorder="1" applyAlignment="1">
      <alignment horizontal="center" vertical="center" wrapText="1"/>
    </xf>
    <xf numFmtId="0" fontId="6" fillId="7" borderId="17" xfId="0" applyFont="1" applyFill="1" applyBorder="1" applyAlignment="1">
      <alignment horizontal="center" vertical="center"/>
    </xf>
    <xf numFmtId="0" fontId="6" fillId="7" borderId="20" xfId="0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center"/>
    </xf>
    <xf numFmtId="0" fontId="6" fillId="7" borderId="23" xfId="0" applyFont="1" applyFill="1" applyBorder="1" applyAlignment="1">
      <alignment horizontal="center"/>
    </xf>
    <xf numFmtId="168" fontId="6" fillId="7" borderId="29" xfId="0" applyNumberFormat="1" applyFont="1" applyFill="1" applyBorder="1" applyAlignment="1">
      <alignment horizontal="center" vertical="center" wrapText="1"/>
    </xf>
    <xf numFmtId="168" fontId="6" fillId="7" borderId="31" xfId="0" applyNumberFormat="1" applyFont="1" applyFill="1" applyBorder="1" applyAlignment="1">
      <alignment horizontal="center" vertical="center" wrapText="1"/>
    </xf>
    <xf numFmtId="0" fontId="6" fillId="7" borderId="94" xfId="0" applyFont="1" applyFill="1" applyBorder="1" applyAlignment="1">
      <alignment horizontal="center" vertical="center" wrapText="1"/>
    </xf>
    <xf numFmtId="0" fontId="6" fillId="7" borderId="95" xfId="0" applyFont="1" applyFill="1" applyBorder="1" applyAlignment="1">
      <alignment horizontal="center" vertical="center" wrapText="1"/>
    </xf>
    <xf numFmtId="0" fontId="6" fillId="7" borderId="96" xfId="0" applyFont="1" applyFill="1" applyBorder="1" applyAlignment="1">
      <alignment horizontal="center" vertical="center" wrapText="1"/>
    </xf>
  </cellXfs>
  <cellStyles count="7">
    <cellStyle name="Euro" xfId="2" xr:uid="{00000000-0005-0000-0000-000000000000}"/>
    <cellStyle name="Moneda" xfId="1" builtinId="4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3 2" xfId="6" xr:uid="{00000000-0005-0000-0000-00000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2323DC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33CC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CC"/>
      <color rgb="FF0066CC"/>
      <color rgb="FFFFFFCC"/>
      <color rgb="FFFFFF99"/>
      <color rgb="FF062948"/>
      <color rgb="FF000099"/>
      <color rgb="FF000066"/>
      <color rgb="FFFFCCFF"/>
      <color rgb="FF003399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106680</xdr:rowOff>
    </xdr:from>
    <xdr:to>
      <xdr:col>5</xdr:col>
      <xdr:colOff>30480</xdr:colOff>
      <xdr:row>2</xdr:row>
      <xdr:rowOff>236220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268605"/>
          <a:ext cx="5574030" cy="2914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A" sz="14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RESUMEN DEL PRESUPUESTO AL MES DE</a:t>
          </a:r>
          <a:r>
            <a:rPr lang="es-PA" sz="14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ABRIL </a:t>
          </a:r>
          <a:r>
            <a:rPr lang="es-PA" sz="14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2026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0" name="Line 1">
          <a:extLst>
            <a:ext uri="{FF2B5EF4-FFF2-40B4-BE49-F238E27FC236}">
              <a16:creationId xmlns:a16="http://schemas.microsoft.com/office/drawing/2014/main" id="{00000000-0008-0000-0C00-0000A4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1" name="Line 1">
          <a:extLst>
            <a:ext uri="{FF2B5EF4-FFF2-40B4-BE49-F238E27FC236}">
              <a16:creationId xmlns:a16="http://schemas.microsoft.com/office/drawing/2014/main" id="{00000000-0008-0000-0C00-0000A5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2" name="Line 1">
          <a:extLst>
            <a:ext uri="{FF2B5EF4-FFF2-40B4-BE49-F238E27FC236}">
              <a16:creationId xmlns:a16="http://schemas.microsoft.com/office/drawing/2014/main" id="{00000000-0008-0000-0C00-0000A6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3" name="Line 1">
          <a:extLst>
            <a:ext uri="{FF2B5EF4-FFF2-40B4-BE49-F238E27FC236}">
              <a16:creationId xmlns:a16="http://schemas.microsoft.com/office/drawing/2014/main" id="{00000000-0008-0000-0C00-0000A7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4" name="Line 1">
          <a:extLst>
            <a:ext uri="{FF2B5EF4-FFF2-40B4-BE49-F238E27FC236}">
              <a16:creationId xmlns:a16="http://schemas.microsoft.com/office/drawing/2014/main" id="{00000000-0008-0000-0C00-0000A8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5" name="Line 1">
          <a:extLst>
            <a:ext uri="{FF2B5EF4-FFF2-40B4-BE49-F238E27FC236}">
              <a16:creationId xmlns:a16="http://schemas.microsoft.com/office/drawing/2014/main" id="{00000000-0008-0000-0C00-0000A9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39</xdr:row>
      <xdr:rowOff>0</xdr:rowOff>
    </xdr:from>
    <xdr:to>
      <xdr:col>0</xdr:col>
      <xdr:colOff>238125</xdr:colOff>
      <xdr:row>40</xdr:row>
      <xdr:rowOff>38100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D00-00008BC60000}"/>
            </a:ext>
          </a:extLst>
        </xdr:cNvPr>
        <xdr:cNvSpPr txBox="1">
          <a:spLocks noChangeArrowheads="1"/>
        </xdr:cNvSpPr>
      </xdr:nvSpPr>
      <xdr:spPr>
        <a:xfrm>
          <a:off x="133350" y="90678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55</xdr:row>
      <xdr:rowOff>209550</xdr:rowOff>
    </xdr:from>
    <xdr:to>
      <xdr:col>12</xdr:col>
      <xdr:colOff>771525</xdr:colOff>
      <xdr:row>57</xdr:row>
      <xdr:rowOff>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 txBox="1"/>
      </xdr:nvSpPr>
      <xdr:spPr>
        <a:xfrm>
          <a:off x="104775" y="11446510"/>
          <a:ext cx="8963025" cy="2813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A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52</xdr:row>
      <xdr:rowOff>28575</xdr:rowOff>
    </xdr:from>
    <xdr:to>
      <xdr:col>3</xdr:col>
      <xdr:colOff>800100</xdr:colOff>
      <xdr:row>55</xdr:row>
      <xdr:rowOff>104775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 txBox="1"/>
      </xdr:nvSpPr>
      <xdr:spPr>
        <a:xfrm>
          <a:off x="47625" y="12760325"/>
          <a:ext cx="6400800" cy="5619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A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pre05\COPIA%20MAYRA\EJECUCION%20PRESUP%2020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GRESOS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4" tint="0.59999389629810485"/>
  </sheetPr>
  <dimension ref="A1:H35"/>
  <sheetViews>
    <sheetView showGridLines="0" showZeros="0" tabSelected="1" topLeftCell="A3" workbookViewId="0">
      <selection activeCell="H19" sqref="H18:H19"/>
    </sheetView>
  </sheetViews>
  <sheetFormatPr baseColWidth="10" defaultColWidth="11.42578125" defaultRowHeight="12.75"/>
  <cols>
    <col min="1" max="1" width="35.7109375" style="4" customWidth="1"/>
    <col min="2" max="2" width="15.28515625" customWidth="1"/>
    <col min="3" max="3" width="5" hidden="1" customWidth="1"/>
    <col min="4" max="4" width="16" customWidth="1"/>
    <col min="5" max="5" width="16.7109375" customWidth="1"/>
    <col min="7" max="7" width="12" customWidth="1"/>
  </cols>
  <sheetData>
    <row r="1" spans="1:7">
      <c r="A1"/>
    </row>
    <row r="2" spans="1:7">
      <c r="A2"/>
    </row>
    <row r="3" spans="1:7" ht="31.9" customHeight="1">
      <c r="A3"/>
    </row>
    <row r="4" spans="1:7" ht="6.95" customHeight="1">
      <c r="A4" s="861" t="s">
        <v>0</v>
      </c>
      <c r="B4" s="353"/>
      <c r="C4" s="353"/>
      <c r="D4" s="353"/>
      <c r="E4" s="353"/>
    </row>
    <row r="5" spans="1:7">
      <c r="A5" s="862"/>
      <c r="B5" s="858" t="s">
        <v>1</v>
      </c>
      <c r="C5" s="859"/>
      <c r="D5" s="859"/>
      <c r="E5" s="859"/>
    </row>
    <row r="6" spans="1:7" ht="20.25" customHeight="1">
      <c r="A6" s="862"/>
      <c r="B6" s="354" t="s">
        <v>2</v>
      </c>
      <c r="C6" s="354" t="s">
        <v>3</v>
      </c>
      <c r="D6" s="355" t="s">
        <v>4</v>
      </c>
      <c r="E6" s="354" t="s">
        <v>5</v>
      </c>
    </row>
    <row r="7" spans="1:7" ht="6.6" customHeight="1">
      <c r="A7" s="863"/>
      <c r="B7" s="356"/>
      <c r="C7" s="356"/>
      <c r="D7" s="357"/>
      <c r="E7" s="356"/>
    </row>
    <row r="8" spans="1:7" ht="13.15" customHeight="1">
      <c r="A8" s="5"/>
      <c r="B8" s="112"/>
      <c r="C8" s="112"/>
      <c r="D8" s="228"/>
    </row>
    <row r="9" spans="1:7" ht="24.6" customHeight="1">
      <c r="A9" s="229" t="s">
        <v>6</v>
      </c>
      <c r="B9" s="230">
        <v>179349116</v>
      </c>
      <c r="C9" s="230">
        <v>0</v>
      </c>
      <c r="D9" s="231">
        <v>179349116</v>
      </c>
      <c r="E9" s="230">
        <v>49049651.740000002</v>
      </c>
    </row>
    <row r="10" spans="1:7" ht="15">
      <c r="A10" s="232"/>
      <c r="B10" s="233"/>
      <c r="C10" s="234"/>
      <c r="D10" s="233"/>
      <c r="E10" s="234"/>
    </row>
    <row r="11" spans="1:7">
      <c r="A11" s="235" t="s">
        <v>7</v>
      </c>
      <c r="B11" s="236">
        <v>133140570</v>
      </c>
      <c r="C11" s="237"/>
      <c r="D11" s="236">
        <v>133140570</v>
      </c>
      <c r="E11" s="237">
        <v>38901582.740000002</v>
      </c>
    </row>
    <row r="12" spans="1:7">
      <c r="A12" s="235"/>
      <c r="B12" s="236"/>
      <c r="C12" s="237"/>
      <c r="D12" s="236"/>
      <c r="E12" s="237"/>
      <c r="F12" s="238"/>
    </row>
    <row r="13" spans="1:7">
      <c r="A13" s="235" t="s">
        <v>8</v>
      </c>
      <c r="B13" s="236">
        <v>46208546</v>
      </c>
      <c r="C13" s="237"/>
      <c r="D13" s="236">
        <v>46208546</v>
      </c>
      <c r="E13" s="630">
        <v>10148069</v>
      </c>
      <c r="G13" s="1"/>
    </row>
    <row r="14" spans="1:7" ht="15">
      <c r="A14" s="232"/>
      <c r="B14" s="239"/>
      <c r="C14" s="240"/>
      <c r="D14" s="239"/>
      <c r="E14" s="240"/>
    </row>
    <row r="15" spans="1:7" ht="15">
      <c r="A15" s="232"/>
      <c r="B15" s="239"/>
      <c r="C15" s="240"/>
      <c r="D15" s="239"/>
      <c r="E15" s="240"/>
    </row>
    <row r="16" spans="1:7" ht="22.15" customHeight="1">
      <c r="A16" s="229" t="s">
        <v>9</v>
      </c>
      <c r="B16" s="241">
        <v>179349116</v>
      </c>
      <c r="C16" s="242">
        <v>0</v>
      </c>
      <c r="D16" s="241">
        <v>179349116</v>
      </c>
      <c r="E16" s="242">
        <v>45556610.480000004</v>
      </c>
    </row>
    <row r="17" spans="1:8" ht="16.899999999999999" customHeight="1">
      <c r="A17" s="232"/>
      <c r="B17" s="239"/>
      <c r="C17" s="240"/>
      <c r="D17" s="239"/>
      <c r="E17" s="240"/>
    </row>
    <row r="18" spans="1:8" ht="24.6" customHeight="1">
      <c r="A18" s="243" t="s">
        <v>10</v>
      </c>
      <c r="B18" s="244">
        <v>133140570</v>
      </c>
      <c r="C18" s="244">
        <v>0</v>
      </c>
      <c r="D18" s="245">
        <v>133065570</v>
      </c>
      <c r="E18" s="244">
        <v>39405287.850000001</v>
      </c>
      <c r="F18" s="1" t="s">
        <v>11</v>
      </c>
      <c r="H18" t="s">
        <v>12</v>
      </c>
    </row>
    <row r="19" spans="1:8" ht="22.5" customHeight="1">
      <c r="A19" s="5" t="s">
        <v>13</v>
      </c>
      <c r="B19" s="237">
        <v>46252935</v>
      </c>
      <c r="C19" s="237"/>
      <c r="D19" s="236">
        <v>46726403</v>
      </c>
      <c r="E19" s="237">
        <v>14003864.789999999</v>
      </c>
      <c r="H19" t="s">
        <v>12</v>
      </c>
    </row>
    <row r="20" spans="1:8">
      <c r="A20" s="5"/>
      <c r="B20" s="237">
        <v>0</v>
      </c>
      <c r="C20" s="237"/>
      <c r="D20" s="236"/>
      <c r="E20" s="237">
        <v>0</v>
      </c>
      <c r="H20" t="s">
        <v>12</v>
      </c>
    </row>
    <row r="21" spans="1:8">
      <c r="A21" s="5" t="s">
        <v>14</v>
      </c>
      <c r="B21" s="237">
        <v>71448026</v>
      </c>
      <c r="C21" s="237"/>
      <c r="D21" s="236">
        <v>71686510</v>
      </c>
      <c r="E21" s="237">
        <v>21367952.890000001</v>
      </c>
      <c r="H21" t="s">
        <v>12</v>
      </c>
    </row>
    <row r="22" spans="1:8">
      <c r="A22" s="5" t="s">
        <v>12</v>
      </c>
      <c r="B22" s="237">
        <v>0</v>
      </c>
      <c r="C22" s="237"/>
      <c r="D22" s="236"/>
      <c r="E22" s="237">
        <v>0</v>
      </c>
      <c r="H22" t="s">
        <v>12</v>
      </c>
    </row>
    <row r="23" spans="1:8">
      <c r="A23" s="5" t="s">
        <v>15</v>
      </c>
      <c r="B23" s="237">
        <v>15439609</v>
      </c>
      <c r="C23" s="237"/>
      <c r="D23" s="236">
        <v>14652657</v>
      </c>
      <c r="E23" s="237">
        <v>4033470.17</v>
      </c>
    </row>
    <row r="24" spans="1:8" ht="27.6" customHeight="1">
      <c r="A24" s="232"/>
      <c r="B24" s="240"/>
      <c r="C24" s="240"/>
      <c r="D24" s="239"/>
      <c r="E24" s="240"/>
    </row>
    <row r="25" spans="1:8" ht="21" customHeight="1">
      <c r="A25" s="243" t="s">
        <v>16</v>
      </c>
      <c r="B25" s="244">
        <v>46208546</v>
      </c>
      <c r="C25" s="244">
        <v>0</v>
      </c>
      <c r="D25" s="245">
        <v>46283546</v>
      </c>
      <c r="E25" s="244">
        <v>6151321.6300000008</v>
      </c>
      <c r="F25" s="1" t="s">
        <v>12</v>
      </c>
    </row>
    <row r="26" spans="1:8" ht="23.25" customHeight="1">
      <c r="A26" s="5" t="s">
        <v>17</v>
      </c>
      <c r="B26" s="237">
        <v>39203856</v>
      </c>
      <c r="C26" s="237"/>
      <c r="D26" s="236">
        <v>33702019</v>
      </c>
      <c r="E26" s="237">
        <v>2484344.12</v>
      </c>
    </row>
    <row r="27" spans="1:8">
      <c r="A27" s="5"/>
      <c r="B27" s="237"/>
      <c r="C27" s="237"/>
      <c r="D27" s="236"/>
      <c r="E27" s="237" t="s">
        <v>12</v>
      </c>
    </row>
    <row r="28" spans="1:8">
      <c r="A28" s="5" t="s">
        <v>18</v>
      </c>
      <c r="B28" s="237">
        <v>1955170</v>
      </c>
      <c r="C28" s="237"/>
      <c r="D28" s="236">
        <v>6112918</v>
      </c>
      <c r="E28" s="237">
        <v>736071.88</v>
      </c>
    </row>
    <row r="29" spans="1:8">
      <c r="A29" s="5"/>
      <c r="B29" s="1"/>
      <c r="C29" s="1"/>
      <c r="D29" s="246"/>
      <c r="E29" s="1" t="s">
        <v>12</v>
      </c>
    </row>
    <row r="30" spans="1:8">
      <c r="A30" s="5" t="s">
        <v>19</v>
      </c>
      <c r="B30" s="237">
        <v>3949520</v>
      </c>
      <c r="C30" s="237"/>
      <c r="D30" s="236">
        <v>4296128</v>
      </c>
      <c r="E30" s="237">
        <v>1987306.32</v>
      </c>
    </row>
    <row r="31" spans="1:8">
      <c r="A31" s="5"/>
      <c r="B31" s="236"/>
      <c r="C31" s="237"/>
      <c r="D31" s="236"/>
      <c r="E31" s="237"/>
    </row>
    <row r="32" spans="1:8">
      <c r="A32" s="5" t="s">
        <v>620</v>
      </c>
      <c r="B32" s="237">
        <v>1100000</v>
      </c>
      <c r="C32" s="237">
        <v>1100000</v>
      </c>
      <c r="D32" s="236">
        <v>2172481</v>
      </c>
      <c r="E32" s="237">
        <v>943599.31</v>
      </c>
    </row>
    <row r="33" spans="1:5" ht="15">
      <c r="A33" s="232"/>
      <c r="B33" s="359"/>
      <c r="C33" s="30"/>
      <c r="D33" s="247"/>
      <c r="E33" s="248"/>
    </row>
    <row r="34" spans="1:5">
      <c r="A34" s="60"/>
      <c r="B34" s="60"/>
      <c r="C34" s="60"/>
      <c r="D34" s="60"/>
      <c r="E34" s="60"/>
    </row>
    <row r="35" spans="1:5">
      <c r="A35" s="860" t="s">
        <v>20</v>
      </c>
      <c r="B35" s="860"/>
    </row>
  </sheetData>
  <mergeCells count="3">
    <mergeCell ref="B5:E5"/>
    <mergeCell ref="A35:B35"/>
    <mergeCell ref="A4:A7"/>
  </mergeCells>
  <pageMargins left="0.94488188976377996" right="0.74803149606299202" top="0.98425196850393704" bottom="0.98425196850393704" header="0" footer="0"/>
  <pageSetup scale="80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3">
    <tabColor theme="4" tint="0.59999389629810485"/>
  </sheetPr>
  <dimension ref="A1:O58"/>
  <sheetViews>
    <sheetView showGridLines="0" showZeros="0" zoomScale="80" zoomScaleNormal="80" workbookViewId="0">
      <selection activeCell="N6" sqref="N6:N52"/>
    </sheetView>
  </sheetViews>
  <sheetFormatPr baseColWidth="10" defaultColWidth="11" defaultRowHeight="12.75"/>
  <cols>
    <col min="1" max="1" width="78.85546875" customWidth="1"/>
    <col min="2" max="2" width="13" customWidth="1"/>
    <col min="3" max="3" width="0.28515625" hidden="1" customWidth="1"/>
    <col min="4" max="4" width="18.7109375" style="25" customWidth="1"/>
    <col min="5" max="5" width="15.42578125" customWidth="1"/>
    <col min="6" max="6" width="0.140625" style="25" hidden="1" customWidth="1"/>
    <col min="7" max="7" width="17.85546875" style="25" customWidth="1"/>
    <col min="8" max="8" width="14.5703125" style="25" customWidth="1"/>
    <col min="9" max="9" width="15" style="25" customWidth="1"/>
    <col min="10" max="10" width="15.85546875" style="25" customWidth="1"/>
    <col min="11" max="11" width="18.28515625" style="25" customWidth="1"/>
    <col min="12" max="12" width="16.140625" style="296" customWidth="1"/>
    <col min="13" max="13" width="34.42578125" style="25" hidden="1" customWidth="1"/>
    <col min="14" max="14" width="8" customWidth="1"/>
    <col min="15" max="15" width="11.7109375" customWidth="1"/>
  </cols>
  <sheetData>
    <row r="1" spans="1:13" ht="20.100000000000001" customHeight="1">
      <c r="A1" s="872" t="s">
        <v>60</v>
      </c>
      <c r="B1" s="872"/>
      <c r="C1" s="872"/>
      <c r="D1" s="872"/>
      <c r="E1" s="872"/>
      <c r="F1" s="872"/>
      <c r="G1" s="872"/>
      <c r="H1" s="872"/>
      <c r="I1" s="872"/>
      <c r="J1" s="872"/>
      <c r="K1" s="872"/>
      <c r="L1" s="872"/>
    </row>
    <row r="2" spans="1:13" ht="20.100000000000001" customHeight="1">
      <c r="A2" s="872" t="s">
        <v>61</v>
      </c>
      <c r="B2" s="872"/>
      <c r="C2" s="872"/>
      <c r="D2" s="872"/>
      <c r="E2" s="872"/>
      <c r="F2" s="872"/>
      <c r="G2" s="872"/>
      <c r="H2" s="872"/>
      <c r="I2" s="872"/>
      <c r="J2" s="872"/>
      <c r="K2" s="872"/>
      <c r="L2" s="872"/>
    </row>
    <row r="3" spans="1:13" ht="20.100000000000001" customHeight="1">
      <c r="A3" s="873" t="s">
        <v>467</v>
      </c>
      <c r="B3" s="873"/>
      <c r="C3" s="873"/>
      <c r="D3" s="873"/>
      <c r="E3" s="873"/>
      <c r="F3" s="873"/>
      <c r="G3" s="873"/>
      <c r="H3" s="873"/>
      <c r="I3" s="873"/>
      <c r="J3" s="873"/>
      <c r="K3" s="873"/>
      <c r="L3" s="873"/>
    </row>
    <row r="4" spans="1:13" ht="20.100000000000001" customHeight="1">
      <c r="A4" s="873" t="s">
        <v>655</v>
      </c>
      <c r="B4" s="873"/>
      <c r="C4" s="873"/>
      <c r="D4" s="873"/>
      <c r="E4" s="873"/>
      <c r="F4" s="873"/>
      <c r="G4" s="873"/>
      <c r="H4" s="873"/>
      <c r="I4" s="873"/>
      <c r="J4" s="873"/>
      <c r="K4" s="873"/>
      <c r="L4" s="873"/>
    </row>
    <row r="5" spans="1:13" ht="10.5" customHeight="1">
      <c r="A5" s="8"/>
      <c r="B5" s="8"/>
      <c r="C5" s="8"/>
      <c r="D5" s="549"/>
      <c r="E5" s="8"/>
      <c r="F5" s="549"/>
      <c r="G5" s="552"/>
      <c r="H5" s="552"/>
      <c r="I5" s="552"/>
      <c r="J5" s="552"/>
      <c r="K5" s="552"/>
    </row>
    <row r="6" spans="1:13" ht="20.25" customHeight="1">
      <c r="A6" s="955" t="s">
        <v>468</v>
      </c>
      <c r="B6" s="952" t="s">
        <v>48</v>
      </c>
      <c r="C6" s="953"/>
      <c r="D6" s="953"/>
      <c r="E6" s="953"/>
      <c r="F6" s="953"/>
      <c r="G6" s="953"/>
      <c r="H6" s="953"/>
      <c r="I6" s="954"/>
      <c r="J6" s="959" t="s">
        <v>49</v>
      </c>
      <c r="K6" s="960"/>
      <c r="L6" s="957" t="s">
        <v>40</v>
      </c>
    </row>
    <row r="7" spans="1:13" ht="29.25" customHeight="1">
      <c r="A7" s="956"/>
      <c r="B7" s="362" t="s">
        <v>2</v>
      </c>
      <c r="C7" s="363" t="s">
        <v>604</v>
      </c>
      <c r="D7" s="362" t="s">
        <v>3</v>
      </c>
      <c r="E7" s="364" t="s">
        <v>24</v>
      </c>
      <c r="F7" s="551" t="s">
        <v>65</v>
      </c>
      <c r="G7" s="551" t="s">
        <v>41</v>
      </c>
      <c r="H7" s="551" t="s">
        <v>46</v>
      </c>
      <c r="I7" s="551" t="s">
        <v>42</v>
      </c>
      <c r="J7" s="551" t="s">
        <v>50</v>
      </c>
      <c r="K7" s="771" t="s">
        <v>51</v>
      </c>
      <c r="L7" s="958"/>
    </row>
    <row r="8" spans="1:13" ht="20.100000000000001" customHeight="1">
      <c r="A8" s="47" t="s">
        <v>469</v>
      </c>
      <c r="B8" s="48">
        <v>39203856</v>
      </c>
      <c r="C8" s="68" t="e">
        <v>#REF!</v>
      </c>
      <c r="D8" s="546">
        <v>33702019</v>
      </c>
      <c r="E8" s="546">
        <v>15550920</v>
      </c>
      <c r="F8" s="518">
        <v>274497.02999999997</v>
      </c>
      <c r="G8" s="518">
        <v>2484344.12</v>
      </c>
      <c r="H8" s="518">
        <v>345355.9</v>
      </c>
      <c r="I8" s="518">
        <v>229096.52</v>
      </c>
      <c r="J8" s="518">
        <v>13066575.879999999</v>
      </c>
      <c r="K8" s="772">
        <v>31217674.880000003</v>
      </c>
      <c r="L8" s="781">
        <v>15.975544340784982</v>
      </c>
      <c r="M8" s="25" t="e">
        <f>M9+M12+M16+#REF!</f>
        <v>#REF!</v>
      </c>
    </row>
    <row r="9" spans="1:13" ht="20.100000000000001" customHeight="1">
      <c r="A9" s="5" t="s">
        <v>470</v>
      </c>
      <c r="B9" s="49">
        <v>3322649</v>
      </c>
      <c r="C9" s="49">
        <v>5079707</v>
      </c>
      <c r="D9" s="49">
        <v>3685248</v>
      </c>
      <c r="E9" s="735">
        <v>3404752</v>
      </c>
      <c r="F9" s="735">
        <v>259342.62</v>
      </c>
      <c r="G9" s="735">
        <v>1863657.33</v>
      </c>
      <c r="H9" s="735">
        <v>345355.9</v>
      </c>
      <c r="I9" s="735">
        <v>229096.52</v>
      </c>
      <c r="J9" s="735">
        <v>1541094.67</v>
      </c>
      <c r="K9" s="69">
        <v>1821590.67</v>
      </c>
      <c r="L9" s="779">
        <v>54.736947948044381</v>
      </c>
      <c r="M9" s="25">
        <v>2916063.22</v>
      </c>
    </row>
    <row r="10" spans="1:13" ht="20.100000000000001" customHeight="1">
      <c r="A10" s="164" t="s">
        <v>603</v>
      </c>
      <c r="B10" s="49">
        <v>600000</v>
      </c>
      <c r="C10" s="49"/>
      <c r="D10" s="49">
        <v>357334</v>
      </c>
      <c r="E10" s="735">
        <v>127334</v>
      </c>
      <c r="F10" s="735"/>
      <c r="G10" s="735"/>
      <c r="H10" s="735"/>
      <c r="I10" s="735"/>
      <c r="J10" s="735">
        <v>127334</v>
      </c>
      <c r="K10" s="69">
        <v>357334</v>
      </c>
      <c r="L10" s="779">
        <v>0</v>
      </c>
    </row>
    <row r="11" spans="1:13" ht="14.25" customHeight="1">
      <c r="A11" s="164" t="s">
        <v>614</v>
      </c>
      <c r="B11" s="49">
        <v>35281207</v>
      </c>
      <c r="C11" s="49"/>
      <c r="D11" s="49">
        <v>28107146</v>
      </c>
      <c r="E11" s="735">
        <v>10466543</v>
      </c>
      <c r="F11" s="735">
        <v>15154.41</v>
      </c>
      <c r="G11" s="735">
        <v>44631.79</v>
      </c>
      <c r="H11" s="735"/>
      <c r="I11" s="735"/>
      <c r="J11" s="735">
        <v>10421911.210000001</v>
      </c>
      <c r="K11" s="69">
        <v>28062514.210000001</v>
      </c>
      <c r="L11" s="779">
        <v>0.42642341411103935</v>
      </c>
    </row>
    <row r="12" spans="1:13" ht="36.75" hidden="1" customHeight="1">
      <c r="A12" s="50" t="s">
        <v>471</v>
      </c>
      <c r="B12" s="51">
        <v>5000000</v>
      </c>
      <c r="C12" s="51">
        <v>2998588</v>
      </c>
      <c r="D12" s="51">
        <v>1089854</v>
      </c>
      <c r="E12" s="736">
        <v>1089854</v>
      </c>
      <c r="F12" s="736"/>
      <c r="G12" s="736">
        <v>1081862.27</v>
      </c>
      <c r="H12" s="736">
        <v>934338.16</v>
      </c>
      <c r="I12" s="736">
        <v>341076.31</v>
      </c>
      <c r="J12" s="736">
        <v>7991.7299999999814</v>
      </c>
      <c r="K12" s="737">
        <v>7991.7299999999814</v>
      </c>
      <c r="L12" s="779">
        <v>99.26671554171476</v>
      </c>
      <c r="M12" s="25">
        <v>1340260.42</v>
      </c>
    </row>
    <row r="13" spans="1:13" ht="26.25" hidden="1" customHeight="1">
      <c r="A13" s="52" t="s">
        <v>472</v>
      </c>
      <c r="B13" s="49">
        <v>382798</v>
      </c>
      <c r="C13" s="49">
        <v>231399</v>
      </c>
      <c r="D13" s="49"/>
      <c r="E13" s="735" t="s">
        <v>130</v>
      </c>
      <c r="F13" s="735"/>
      <c r="G13" s="735"/>
      <c r="H13" s="735"/>
      <c r="I13" s="735"/>
      <c r="J13" s="735"/>
      <c r="K13" s="737">
        <v>0</v>
      </c>
      <c r="L13" s="779" t="e">
        <v>#VALUE!</v>
      </c>
    </row>
    <row r="14" spans="1:13" ht="21" hidden="1" customHeight="1">
      <c r="A14" s="52" t="s">
        <v>473</v>
      </c>
      <c r="B14" s="49">
        <v>2000000</v>
      </c>
      <c r="C14" s="49">
        <v>987809</v>
      </c>
      <c r="D14" s="49">
        <v>14204</v>
      </c>
      <c r="E14" s="735">
        <v>14204</v>
      </c>
      <c r="F14" s="735"/>
      <c r="G14" s="735"/>
      <c r="H14" s="735"/>
      <c r="I14" s="735"/>
      <c r="J14" s="735">
        <v>14204</v>
      </c>
      <c r="K14" s="737">
        <v>14204</v>
      </c>
      <c r="L14" s="779">
        <v>0</v>
      </c>
    </row>
    <row r="15" spans="1:13" ht="27" hidden="1" customHeight="1">
      <c r="A15" s="52" t="s">
        <v>474</v>
      </c>
      <c r="B15" s="51">
        <v>1135854</v>
      </c>
      <c r="C15" s="51">
        <v>760673</v>
      </c>
      <c r="D15" s="51">
        <v>56816</v>
      </c>
      <c r="E15" s="736">
        <v>56816</v>
      </c>
      <c r="F15" s="736"/>
      <c r="G15" s="736"/>
      <c r="H15" s="736"/>
      <c r="I15" s="736"/>
      <c r="J15" s="735">
        <v>56816</v>
      </c>
      <c r="K15" s="737">
        <v>56816</v>
      </c>
      <c r="L15" s="779">
        <v>0</v>
      </c>
    </row>
    <row r="16" spans="1:13" ht="21" hidden="1" customHeight="1">
      <c r="A16" s="52" t="s">
        <v>475</v>
      </c>
      <c r="B16" s="51">
        <v>283423</v>
      </c>
      <c r="C16" s="51">
        <v>141711</v>
      </c>
      <c r="D16" s="51">
        <v>431536</v>
      </c>
      <c r="E16" s="736">
        <v>431536</v>
      </c>
      <c r="F16" s="736"/>
      <c r="G16" s="736">
        <v>481536</v>
      </c>
      <c r="H16" s="736">
        <v>46371.35</v>
      </c>
      <c r="I16" s="736">
        <v>133760</v>
      </c>
      <c r="J16" s="735">
        <v>-50000</v>
      </c>
      <c r="K16" s="737">
        <v>-50000</v>
      </c>
      <c r="L16" s="779">
        <v>111.58651885358348</v>
      </c>
      <c r="M16" s="25">
        <v>481536</v>
      </c>
    </row>
    <row r="17" spans="1:15" ht="18" customHeight="1">
      <c r="A17" s="164" t="s">
        <v>633</v>
      </c>
      <c r="B17" s="49"/>
      <c r="C17" s="49"/>
      <c r="D17" s="49">
        <v>1552291</v>
      </c>
      <c r="E17" s="735">
        <v>1552291</v>
      </c>
      <c r="F17" s="735"/>
      <c r="G17" s="735">
        <v>576055</v>
      </c>
      <c r="H17" s="735"/>
      <c r="I17" s="735"/>
      <c r="J17" s="735">
        <v>976236</v>
      </c>
      <c r="K17" s="69">
        <v>976236</v>
      </c>
      <c r="L17" s="783">
        <v>37.109987753584861</v>
      </c>
    </row>
    <row r="18" spans="1:15" ht="0.75" hidden="1" customHeight="1">
      <c r="D18" s="1"/>
      <c r="E18" s="1"/>
      <c r="F18" s="1"/>
      <c r="G18" s="1"/>
      <c r="H18" s="1"/>
      <c r="I18" s="1"/>
      <c r="J18" s="1"/>
      <c r="K18" s="1"/>
      <c r="L18" s="343"/>
    </row>
    <row r="19" spans="1:15" ht="15" hidden="1" customHeight="1">
      <c r="B19" s="49"/>
      <c r="C19" s="49"/>
      <c r="D19" s="49"/>
      <c r="E19" s="735"/>
      <c r="F19" s="735"/>
      <c r="G19" s="735"/>
      <c r="H19" s="735"/>
      <c r="I19" s="735"/>
      <c r="J19" s="735"/>
      <c r="K19" s="69"/>
      <c r="L19" s="779"/>
    </row>
    <row r="20" spans="1:15" ht="20.100000000000001" customHeight="1">
      <c r="A20" s="53" t="s">
        <v>476</v>
      </c>
      <c r="B20" s="54">
        <v>1955170</v>
      </c>
      <c r="C20" s="54">
        <v>1461464.25</v>
      </c>
      <c r="D20" s="738">
        <v>6112918</v>
      </c>
      <c r="E20" s="738">
        <v>5467833</v>
      </c>
      <c r="F20" s="738">
        <v>86169.66</v>
      </c>
      <c r="G20" s="738">
        <v>736071.88</v>
      </c>
      <c r="H20" s="546">
        <v>155599.10999999999</v>
      </c>
      <c r="I20" s="546">
        <v>11678.71</v>
      </c>
      <c r="J20" s="546">
        <v>4731761.12</v>
      </c>
      <c r="K20" s="773">
        <v>5376846.1200000001</v>
      </c>
      <c r="L20" s="781">
        <v>13.461857375673324</v>
      </c>
      <c r="M20" s="25">
        <f>M21+M22+M23+M24+M25+M26+M28+M29+M30+M31+M32+M33+M34</f>
        <v>7929759.870000001</v>
      </c>
    </row>
    <row r="21" spans="1:15" ht="17.25" customHeight="1">
      <c r="A21" s="55" t="s">
        <v>477</v>
      </c>
      <c r="B21" s="288"/>
      <c r="C21" s="290">
        <v>2084500</v>
      </c>
      <c r="D21" s="735">
        <v>669460</v>
      </c>
      <c r="E21" s="739">
        <v>669460</v>
      </c>
      <c r="F21" s="735"/>
      <c r="G21" s="740">
        <v>291223.78999999998</v>
      </c>
      <c r="H21" s="735"/>
      <c r="I21" s="735"/>
      <c r="J21" s="735">
        <v>378236.21</v>
      </c>
      <c r="K21" s="69">
        <v>378236.21</v>
      </c>
      <c r="L21" s="779">
        <v>43.501298061123883</v>
      </c>
      <c r="M21" s="25">
        <f>4379964.34-19174.4</f>
        <v>4360789.9399999995</v>
      </c>
      <c r="O21" s="25"/>
    </row>
    <row r="22" spans="1:15" ht="21" customHeight="1">
      <c r="A22" s="547" t="s">
        <v>478</v>
      </c>
      <c r="B22" s="288">
        <v>1249570</v>
      </c>
      <c r="C22" s="289">
        <v>706109.25</v>
      </c>
      <c r="D22" s="735">
        <v>1548885</v>
      </c>
      <c r="E22" s="739">
        <v>1256600</v>
      </c>
      <c r="F22" s="735">
        <v>10941.82</v>
      </c>
      <c r="G22" s="735">
        <v>341382.36000000004</v>
      </c>
      <c r="H22" s="735">
        <v>155599.10999999999</v>
      </c>
      <c r="I22" s="735">
        <v>11678.71</v>
      </c>
      <c r="J22" s="741">
        <v>915217.6399999999</v>
      </c>
      <c r="K22" s="774">
        <v>1207502.6399999999</v>
      </c>
      <c r="L22" s="779">
        <v>27.167146267706517</v>
      </c>
      <c r="M22" s="25">
        <v>430390.75</v>
      </c>
    </row>
    <row r="23" spans="1:15" ht="3.75" hidden="1" customHeight="1">
      <c r="A23" s="547" t="s">
        <v>479</v>
      </c>
      <c r="B23" s="288">
        <v>4628400</v>
      </c>
      <c r="C23" s="289">
        <v>2385818</v>
      </c>
      <c r="D23" s="735">
        <v>95571</v>
      </c>
      <c r="E23" s="739">
        <v>95571</v>
      </c>
      <c r="F23" s="735"/>
      <c r="G23" s="735">
        <v>196884.57</v>
      </c>
      <c r="H23" s="735">
        <v>95444.94</v>
      </c>
      <c r="I23" s="735">
        <v>40970.1</v>
      </c>
      <c r="J23" s="741">
        <v>-101313.57</v>
      </c>
      <c r="K23" s="774">
        <v>-101313.57</v>
      </c>
      <c r="L23" s="779">
        <v>206.00869510625608</v>
      </c>
      <c r="M23" s="25">
        <v>95444.94</v>
      </c>
    </row>
    <row r="24" spans="1:15" ht="16.5" customHeight="1">
      <c r="A24" s="547" t="s">
        <v>480</v>
      </c>
      <c r="B24" s="288"/>
      <c r="C24" s="289">
        <v>1583358</v>
      </c>
      <c r="D24" s="735">
        <v>3292444</v>
      </c>
      <c r="E24" s="739">
        <v>3292444</v>
      </c>
      <c r="F24" s="735">
        <v>73034.34</v>
      </c>
      <c r="G24" s="735">
        <v>73034.34</v>
      </c>
      <c r="H24" s="735"/>
      <c r="I24" s="735"/>
      <c r="J24" s="741">
        <v>3219409.66</v>
      </c>
      <c r="K24" s="774">
        <v>3219409.66</v>
      </c>
      <c r="L24" s="779">
        <v>2.2182409176891089</v>
      </c>
      <c r="M24" s="25">
        <v>1731452.96</v>
      </c>
    </row>
    <row r="25" spans="1:15" ht="3" hidden="1" customHeight="1">
      <c r="A25" s="547" t="s">
        <v>481</v>
      </c>
      <c r="B25" s="288">
        <v>1000000</v>
      </c>
      <c r="C25" s="289">
        <v>454424</v>
      </c>
      <c r="D25" s="735">
        <v>529723</v>
      </c>
      <c r="E25" s="739">
        <v>529723</v>
      </c>
      <c r="F25" s="735">
        <v>-611.79</v>
      </c>
      <c r="G25" s="735">
        <v>63272.24</v>
      </c>
      <c r="H25" s="735">
        <v>234013.25</v>
      </c>
      <c r="I25" s="735">
        <v>92974.23</v>
      </c>
      <c r="J25" s="741">
        <v>466450.76</v>
      </c>
      <c r="K25" s="774">
        <v>466450.76</v>
      </c>
      <c r="L25" s="779">
        <v>11.944401130402117</v>
      </c>
      <c r="M25" s="25">
        <v>511856.07</v>
      </c>
    </row>
    <row r="26" spans="1:15" ht="18" hidden="1" customHeight="1">
      <c r="A26" s="548" t="s">
        <v>482</v>
      </c>
      <c r="B26" s="288">
        <v>1270000</v>
      </c>
      <c r="C26" s="289">
        <v>1015903</v>
      </c>
      <c r="D26" s="735">
        <v>199885</v>
      </c>
      <c r="E26" s="739">
        <v>199885</v>
      </c>
      <c r="F26" s="735"/>
      <c r="G26" s="735">
        <v>2622.21</v>
      </c>
      <c r="H26" s="735">
        <v>38781.19</v>
      </c>
      <c r="I26" s="735">
        <v>30055.17</v>
      </c>
      <c r="J26" s="741">
        <v>197262.79</v>
      </c>
      <c r="K26" s="774">
        <v>197262.79</v>
      </c>
      <c r="L26" s="779">
        <v>1.3118593191084873</v>
      </c>
      <c r="M26" s="25">
        <v>196884.57</v>
      </c>
    </row>
    <row r="27" spans="1:15" ht="17.25" hidden="1" customHeight="1">
      <c r="A27" s="547" t="s">
        <v>483</v>
      </c>
      <c r="B27" s="288">
        <v>106000</v>
      </c>
      <c r="C27" s="289">
        <v>53000</v>
      </c>
      <c r="D27" s="735">
        <v>0</v>
      </c>
      <c r="E27" s="739">
        <v>0</v>
      </c>
      <c r="F27" s="735"/>
      <c r="G27" s="735">
        <v>90624.41</v>
      </c>
      <c r="H27" s="735"/>
      <c r="I27" s="735"/>
      <c r="J27" s="741">
        <v>-90624.41</v>
      </c>
      <c r="K27" s="774">
        <v>-90624.41</v>
      </c>
      <c r="L27" s="779" t="e">
        <v>#DIV/0!</v>
      </c>
    </row>
    <row r="28" spans="1:15" ht="19.5" hidden="1" customHeight="1">
      <c r="A28" s="547" t="s">
        <v>484</v>
      </c>
      <c r="B28" s="288">
        <v>149583</v>
      </c>
      <c r="C28" s="289">
        <v>79059.41</v>
      </c>
      <c r="D28" s="735">
        <v>65815.59</v>
      </c>
      <c r="E28" s="739">
        <v>65815.59</v>
      </c>
      <c r="F28" s="735">
        <v>-1319.77</v>
      </c>
      <c r="G28" s="735">
        <v>56782.460000000006</v>
      </c>
      <c r="H28" s="735">
        <v>64495.82</v>
      </c>
      <c r="I28" s="735">
        <v>64495.82</v>
      </c>
      <c r="J28" s="741">
        <v>9033.1299999999901</v>
      </c>
      <c r="K28" s="774">
        <v>9033.1299999999901</v>
      </c>
      <c r="L28" s="779">
        <v>86.275090749775259</v>
      </c>
      <c r="M28" s="25">
        <v>65815.59</v>
      </c>
    </row>
    <row r="29" spans="1:15" ht="26.25" customHeight="1">
      <c r="A29" s="547" t="s">
        <v>485</v>
      </c>
      <c r="B29" s="643">
        <v>705600</v>
      </c>
      <c r="C29" s="644">
        <v>755355</v>
      </c>
      <c r="D29" s="736">
        <v>602129</v>
      </c>
      <c r="E29" s="742">
        <v>249329</v>
      </c>
      <c r="F29" s="736">
        <v>2193.5</v>
      </c>
      <c r="G29" s="736">
        <v>30431.39</v>
      </c>
      <c r="H29" s="736"/>
      <c r="I29" s="736"/>
      <c r="J29" s="741">
        <v>218897.61</v>
      </c>
      <c r="K29" s="774">
        <v>571697.61</v>
      </c>
      <c r="L29" s="659">
        <v>12.205315065636167</v>
      </c>
      <c r="M29" s="70">
        <v>50468.69</v>
      </c>
    </row>
    <row r="30" spans="1:15" ht="14.25" hidden="1" customHeight="1">
      <c r="A30" s="50" t="s">
        <v>486</v>
      </c>
      <c r="B30" s="288">
        <v>519956</v>
      </c>
      <c r="C30" s="289">
        <v>291331</v>
      </c>
      <c r="D30" s="735">
        <v>123714</v>
      </c>
      <c r="E30" s="739">
        <v>123714</v>
      </c>
      <c r="F30" s="735">
        <v>1973.99</v>
      </c>
      <c r="G30" s="735">
        <v>130359.64000000001</v>
      </c>
      <c r="H30" s="735">
        <v>89908.94</v>
      </c>
      <c r="I30" s="735">
        <v>74651.929999999993</v>
      </c>
      <c r="J30" s="735">
        <v>-6645.640000000014</v>
      </c>
      <c r="K30" s="69">
        <v>-6645.640000000014</v>
      </c>
      <c r="L30" s="779">
        <v>105.37177684013129</v>
      </c>
      <c r="M30" s="25">
        <v>88650.42</v>
      </c>
    </row>
    <row r="31" spans="1:15" ht="18" hidden="1" customHeight="1">
      <c r="A31" s="50" t="s">
        <v>487</v>
      </c>
      <c r="B31" s="57">
        <v>271625</v>
      </c>
      <c r="C31" s="289">
        <v>135812</v>
      </c>
      <c r="D31" s="735">
        <v>59422</v>
      </c>
      <c r="E31" s="739">
        <v>59422</v>
      </c>
      <c r="F31" s="735">
        <v>0</v>
      </c>
      <c r="G31" s="735">
        <v>59422</v>
      </c>
      <c r="H31" s="735">
        <v>59422</v>
      </c>
      <c r="I31" s="735">
        <v>6496</v>
      </c>
      <c r="J31" s="735">
        <v>0</v>
      </c>
      <c r="K31" s="69">
        <v>0</v>
      </c>
      <c r="L31" s="779">
        <v>100</v>
      </c>
      <c r="M31" s="25">
        <v>59422</v>
      </c>
    </row>
    <row r="32" spans="1:15" ht="14.25" hidden="1" customHeight="1">
      <c r="A32" s="50" t="s">
        <v>488</v>
      </c>
      <c r="B32" s="57">
        <v>394105</v>
      </c>
      <c r="C32" s="289">
        <v>247814</v>
      </c>
      <c r="D32" s="735">
        <v>150942</v>
      </c>
      <c r="E32" s="739">
        <v>150942</v>
      </c>
      <c r="F32" s="735">
        <v>-321</v>
      </c>
      <c r="G32" s="735">
        <v>150620.16</v>
      </c>
      <c r="H32" s="735">
        <v>65102.28</v>
      </c>
      <c r="I32" s="735">
        <v>37543.82</v>
      </c>
      <c r="J32" s="735">
        <v>321.83999999999651</v>
      </c>
      <c r="K32" s="69">
        <v>321.83999999999651</v>
      </c>
      <c r="L32" s="779">
        <v>99.786779027706004</v>
      </c>
      <c r="M32" s="25">
        <v>150941.16</v>
      </c>
    </row>
    <row r="33" spans="1:14" ht="15" hidden="1" customHeight="1">
      <c r="A33" s="50" t="s">
        <v>489</v>
      </c>
      <c r="B33" s="57">
        <v>437560</v>
      </c>
      <c r="C33" s="289">
        <v>291464</v>
      </c>
      <c r="D33" s="735">
        <v>126412</v>
      </c>
      <c r="E33" s="739">
        <v>126412</v>
      </c>
      <c r="F33" s="735"/>
      <c r="G33" s="735">
        <v>126411.66</v>
      </c>
      <c r="H33" s="735">
        <v>126411.66</v>
      </c>
      <c r="I33" s="735">
        <v>123426.36</v>
      </c>
      <c r="J33" s="735">
        <v>0.33999999999650754</v>
      </c>
      <c r="K33" s="69">
        <v>0.33999999999650754</v>
      </c>
      <c r="L33" s="779">
        <v>99.999731038192579</v>
      </c>
      <c r="M33" s="25">
        <v>126411.66</v>
      </c>
    </row>
    <row r="34" spans="1:14" ht="23.25" hidden="1" customHeight="1">
      <c r="A34" s="50" t="s">
        <v>490</v>
      </c>
      <c r="B34" s="57">
        <v>137348</v>
      </c>
      <c r="C34" s="289">
        <v>177787</v>
      </c>
      <c r="D34" s="735">
        <v>102784</v>
      </c>
      <c r="E34" s="739">
        <v>102784</v>
      </c>
      <c r="F34" s="735"/>
      <c r="G34" s="735">
        <v>61231.12</v>
      </c>
      <c r="H34" s="735">
        <v>50548.54</v>
      </c>
      <c r="I34" s="735">
        <v>11275.68</v>
      </c>
      <c r="J34" s="735">
        <v>41552.879999999997</v>
      </c>
      <c r="K34" s="69">
        <v>41552.879999999997</v>
      </c>
      <c r="L34" s="779">
        <v>59.572618306351181</v>
      </c>
      <c r="M34" s="25">
        <v>61231.12</v>
      </c>
    </row>
    <row r="35" spans="1:14" ht="7.5" hidden="1" customHeight="1">
      <c r="A35" s="58"/>
      <c r="B35" s="59"/>
      <c r="C35" s="59"/>
      <c r="D35" s="743"/>
      <c r="E35" s="744"/>
      <c r="F35" s="745"/>
      <c r="G35" s="744"/>
      <c r="H35" s="744"/>
      <c r="I35" s="744"/>
      <c r="J35" s="744"/>
      <c r="K35" s="775"/>
      <c r="L35" s="343"/>
    </row>
    <row r="36" spans="1:14" ht="2.25" customHeight="1">
      <c r="A36" s="731"/>
      <c r="B36" s="732"/>
      <c r="C36" s="731"/>
      <c r="D36" s="746"/>
      <c r="E36" s="747"/>
      <c r="F36" s="746"/>
      <c r="G36" s="746"/>
      <c r="H36" s="747"/>
      <c r="I36" s="746"/>
      <c r="J36" s="747"/>
      <c r="K36" s="746"/>
      <c r="L36" s="780"/>
    </row>
    <row r="37" spans="1:14" ht="18" customHeight="1">
      <c r="A37" s="329" t="s">
        <v>491</v>
      </c>
      <c r="B37" s="733">
        <v>3949520</v>
      </c>
      <c r="C37" s="734">
        <v>5850358.8499999996</v>
      </c>
      <c r="D37" s="733">
        <v>4296128</v>
      </c>
      <c r="E37" s="748">
        <v>3118768</v>
      </c>
      <c r="F37" s="748">
        <v>48931.08</v>
      </c>
      <c r="G37" s="748">
        <v>1987306.32</v>
      </c>
      <c r="H37" s="748">
        <v>971224.58</v>
      </c>
      <c r="I37" s="748">
        <v>429643.85</v>
      </c>
      <c r="J37" s="733">
        <v>1131461.68</v>
      </c>
      <c r="K37" s="776">
        <v>2308821.6799999997</v>
      </c>
      <c r="L37" s="784">
        <v>63.720876961672047</v>
      </c>
      <c r="M37" s="25">
        <f>M38+M39+M40+M41+M42+M43+M44+M45</f>
        <v>7142966.3700000001</v>
      </c>
      <c r="N37" s="1" t="s">
        <v>12</v>
      </c>
    </row>
    <row r="38" spans="1:14" ht="0.75" hidden="1" customHeight="1">
      <c r="A38" s="274" t="s">
        <v>540</v>
      </c>
      <c r="B38" s="49">
        <v>350999</v>
      </c>
      <c r="C38" s="69">
        <v>138696.59</v>
      </c>
      <c r="D38" s="61">
        <v>115513</v>
      </c>
      <c r="E38" s="749">
        <v>115513</v>
      </c>
      <c r="F38" s="750">
        <v>-59385</v>
      </c>
      <c r="G38" s="751">
        <v>106460.41</v>
      </c>
      <c r="H38" s="735">
        <v>106460.41</v>
      </c>
      <c r="I38" s="740">
        <v>16417.009999999998</v>
      </c>
      <c r="J38" s="741">
        <v>9052.5899999999965</v>
      </c>
      <c r="K38" s="774">
        <v>9052.5899999999965</v>
      </c>
      <c r="L38" s="779">
        <v>92.163141810878429</v>
      </c>
      <c r="M38" s="25">
        <v>165845.41</v>
      </c>
    </row>
    <row r="39" spans="1:14" ht="19.5" hidden="1" customHeight="1">
      <c r="A39" s="62" t="s">
        <v>492</v>
      </c>
      <c r="B39" s="56">
        <v>779586</v>
      </c>
      <c r="C39" s="288">
        <v>389793</v>
      </c>
      <c r="D39" s="752">
        <v>100000</v>
      </c>
      <c r="E39" s="753">
        <v>100000</v>
      </c>
      <c r="F39" s="754"/>
      <c r="G39" s="735">
        <v>99999.29</v>
      </c>
      <c r="H39" s="735">
        <v>99999.29</v>
      </c>
      <c r="I39" s="740">
        <v>99999.29</v>
      </c>
      <c r="J39" s="735">
        <v>0.71000000000640284</v>
      </c>
      <c r="K39" s="69">
        <v>0.71000000000640284</v>
      </c>
      <c r="L39" s="779">
        <v>99.999290000000002</v>
      </c>
      <c r="M39" s="25">
        <v>99999.29</v>
      </c>
    </row>
    <row r="40" spans="1:14" ht="31.5" hidden="1" customHeight="1">
      <c r="A40" s="64" t="s">
        <v>493</v>
      </c>
      <c r="B40" s="63">
        <v>1000000</v>
      </c>
      <c r="C40" s="289">
        <v>500000</v>
      </c>
      <c r="D40" s="755">
        <v>1000000</v>
      </c>
      <c r="E40" s="753">
        <v>1000000</v>
      </c>
      <c r="F40" s="754"/>
      <c r="G40" s="735">
        <v>1000000</v>
      </c>
      <c r="H40" s="735">
        <v>1000000</v>
      </c>
      <c r="I40" s="740"/>
      <c r="J40" s="735">
        <v>0</v>
      </c>
      <c r="K40" s="69">
        <v>0</v>
      </c>
      <c r="L40" s="779" t="s">
        <v>12</v>
      </c>
      <c r="M40" s="25">
        <v>1000000</v>
      </c>
    </row>
    <row r="41" spans="1:14" ht="6.75" hidden="1" customHeight="1">
      <c r="A41" s="64" t="s">
        <v>494</v>
      </c>
      <c r="B41" s="63">
        <v>1845166</v>
      </c>
      <c r="C41" s="63">
        <v>909683</v>
      </c>
      <c r="D41" s="749">
        <v>576307</v>
      </c>
      <c r="E41" s="753">
        <v>576307</v>
      </c>
      <c r="F41" s="739"/>
      <c r="G41" s="735">
        <v>576306.87</v>
      </c>
      <c r="H41" s="735">
        <v>512859.68</v>
      </c>
      <c r="I41" s="740">
        <v>431911</v>
      </c>
      <c r="J41" s="735">
        <v>0.13000000000465661</v>
      </c>
      <c r="K41" s="69">
        <v>0.13000000000465661</v>
      </c>
      <c r="L41" s="779">
        <v>99.999977442578341</v>
      </c>
      <c r="M41" s="25">
        <v>576306.87</v>
      </c>
    </row>
    <row r="42" spans="1:14" ht="41.25" customHeight="1">
      <c r="A42" s="550" t="s">
        <v>495</v>
      </c>
      <c r="B42" s="325">
        <v>3949520</v>
      </c>
      <c r="C42" s="325">
        <v>2937611.26</v>
      </c>
      <c r="D42" s="756">
        <v>4296128</v>
      </c>
      <c r="E42" s="757">
        <v>3118768</v>
      </c>
      <c r="F42" s="758">
        <v>48931.08</v>
      </c>
      <c r="G42" s="759">
        <v>1987306.32</v>
      </c>
      <c r="H42" s="759">
        <v>971224.58</v>
      </c>
      <c r="I42" s="760">
        <v>429643.85</v>
      </c>
      <c r="J42" s="761">
        <v>1131461.68</v>
      </c>
      <c r="K42" s="777">
        <v>2308821.6799999997</v>
      </c>
      <c r="L42" s="659">
        <v>63.720876961672047</v>
      </c>
      <c r="M42" s="25">
        <v>2471740.61</v>
      </c>
    </row>
    <row r="43" spans="1:14" ht="0.75" hidden="1" customHeight="1">
      <c r="A43" s="64" t="s">
        <v>496</v>
      </c>
      <c r="B43" s="63">
        <v>500000</v>
      </c>
      <c r="C43" s="63"/>
      <c r="D43" s="749">
        <v>799000</v>
      </c>
      <c r="E43" s="753">
        <v>799000</v>
      </c>
      <c r="F43" s="739"/>
      <c r="G43" s="735">
        <v>787922.29</v>
      </c>
      <c r="H43" s="735">
        <v>2247</v>
      </c>
      <c r="I43" s="740">
        <v>2247</v>
      </c>
      <c r="J43" s="761">
        <v>11077.709999999963</v>
      </c>
      <c r="K43" s="777">
        <v>11077.709999999963</v>
      </c>
      <c r="L43" s="779">
        <v>98.613553191489359</v>
      </c>
      <c r="M43" s="25">
        <v>787922.29</v>
      </c>
    </row>
    <row r="44" spans="1:14" ht="33.75" hidden="1" customHeight="1">
      <c r="A44" s="64" t="s">
        <v>497</v>
      </c>
      <c r="B44" s="63">
        <v>2067604</v>
      </c>
      <c r="C44" s="63">
        <v>974575</v>
      </c>
      <c r="D44" s="749">
        <v>1806881</v>
      </c>
      <c r="E44" s="753">
        <v>1806881</v>
      </c>
      <c r="F44" s="739">
        <v>4872.1499999999996</v>
      </c>
      <c r="G44" s="735">
        <v>119425.20999999999</v>
      </c>
      <c r="H44" s="735">
        <v>1748594.29</v>
      </c>
      <c r="I44" s="740">
        <v>51481.84</v>
      </c>
      <c r="J44" s="761">
        <v>1687455.79</v>
      </c>
      <c r="K44" s="777">
        <v>1687455.79</v>
      </c>
      <c r="L44" s="779">
        <v>6.6094673639271209</v>
      </c>
      <c r="M44" s="25">
        <v>1742151.91</v>
      </c>
    </row>
    <row r="45" spans="1:14" ht="1.5" hidden="1" customHeight="1">
      <c r="A45" s="64" t="s">
        <v>498</v>
      </c>
      <c r="B45" s="63">
        <v>2100000</v>
      </c>
      <c r="C45" s="63"/>
      <c r="D45" s="749">
        <v>751000</v>
      </c>
      <c r="E45" s="753">
        <v>751000</v>
      </c>
      <c r="F45" s="57">
        <v>159000</v>
      </c>
      <c r="G45" s="735">
        <v>457999.99</v>
      </c>
      <c r="H45" s="762">
        <v>457999.99</v>
      </c>
      <c r="I45" s="740">
        <v>457999.99</v>
      </c>
      <c r="J45" s="761">
        <v>293000.01</v>
      </c>
      <c r="K45" s="777">
        <v>293000.01</v>
      </c>
      <c r="L45" s="779">
        <v>60.985351531291613</v>
      </c>
      <c r="M45" s="25">
        <v>298999.99</v>
      </c>
    </row>
    <row r="46" spans="1:14" ht="25.5" customHeight="1">
      <c r="A46" s="326" t="s">
        <v>615</v>
      </c>
      <c r="B46" s="327">
        <v>1100000</v>
      </c>
      <c r="C46" s="328"/>
      <c r="D46" s="763">
        <v>2172481</v>
      </c>
      <c r="E46" s="764">
        <v>1892581</v>
      </c>
      <c r="F46" s="765">
        <v>75059.69</v>
      </c>
      <c r="G46" s="765">
        <v>943599.31</v>
      </c>
      <c r="H46" s="765">
        <v>26779.89</v>
      </c>
      <c r="I46" s="765">
        <v>39854.51</v>
      </c>
      <c r="J46" s="766">
        <v>948981.69</v>
      </c>
      <c r="K46" s="778">
        <v>1228881.69</v>
      </c>
      <c r="L46" s="784">
        <v>49.857803179890318</v>
      </c>
    </row>
    <row r="47" spans="1:14" ht="25.5" customHeight="1">
      <c r="A47" s="324" t="s">
        <v>616</v>
      </c>
      <c r="B47" s="63">
        <v>1100000</v>
      </c>
      <c r="C47" s="57"/>
      <c r="D47" s="61">
        <v>2172481</v>
      </c>
      <c r="E47" s="767">
        <v>1892581</v>
      </c>
      <c r="F47" s="290">
        <v>75059.69</v>
      </c>
      <c r="G47" s="768">
        <v>943599.31</v>
      </c>
      <c r="H47" s="69">
        <v>26779.89</v>
      </c>
      <c r="I47" s="769">
        <v>39854.51</v>
      </c>
      <c r="J47" s="761">
        <v>948981.69</v>
      </c>
      <c r="K47" s="777">
        <v>1228881.69</v>
      </c>
      <c r="L47" s="782">
        <v>49.857803179890318</v>
      </c>
    </row>
    <row r="48" spans="1:14" ht="27.75" hidden="1" customHeight="1">
      <c r="A48" s="64"/>
      <c r="B48" s="63"/>
      <c r="C48" s="57"/>
      <c r="D48" s="61"/>
      <c r="E48" s="770"/>
      <c r="F48" s="57"/>
      <c r="G48" s="762"/>
      <c r="H48" s="69"/>
      <c r="I48" s="61"/>
      <c r="J48" s="735"/>
      <c r="K48" s="69"/>
      <c r="L48" s="779"/>
    </row>
    <row r="49" spans="1:13" ht="20.100000000000001" customHeight="1">
      <c r="A49" s="47" t="s">
        <v>21</v>
      </c>
      <c r="B49" s="48">
        <v>46208546</v>
      </c>
      <c r="C49" s="48" t="e">
        <v>#REF!</v>
      </c>
      <c r="D49" s="48">
        <v>46208546</v>
      </c>
      <c r="E49" s="48">
        <v>26030102</v>
      </c>
      <c r="F49" s="48">
        <v>484657.45999999996</v>
      </c>
      <c r="G49" s="48">
        <v>6151321.6300000008</v>
      </c>
      <c r="H49" s="48">
        <v>1498959.4799999997</v>
      </c>
      <c r="I49" s="48">
        <v>710273.59</v>
      </c>
      <c r="J49" s="546">
        <v>19878780.369999997</v>
      </c>
      <c r="K49" s="773">
        <v>40057224.369999997</v>
      </c>
      <c r="L49" s="781">
        <v>23.631569442178911</v>
      </c>
      <c r="M49" s="25">
        <v>25647260.289999999</v>
      </c>
    </row>
    <row r="50" spans="1:13" ht="9" customHeight="1">
      <c r="A50" s="65"/>
      <c r="M50" s="25" t="s">
        <v>12</v>
      </c>
    </row>
    <row r="51" spans="1:13">
      <c r="A51" s="66" t="s">
        <v>39</v>
      </c>
      <c r="D51" s="25" t="s">
        <v>12</v>
      </c>
    </row>
    <row r="58" spans="1:13">
      <c r="E58" s="1" t="s">
        <v>12</v>
      </c>
    </row>
  </sheetData>
  <mergeCells count="8">
    <mergeCell ref="A1:L1"/>
    <mergeCell ref="A2:L2"/>
    <mergeCell ref="A3:L3"/>
    <mergeCell ref="A4:L4"/>
    <mergeCell ref="B6:I6"/>
    <mergeCell ref="A6:A7"/>
    <mergeCell ref="L6:L7"/>
    <mergeCell ref="J6:K6"/>
  </mergeCells>
  <pageMargins left="0.4" right="0" top="0.39370078740157483" bottom="0.39370078740157483" header="0.31496062992125984" footer="0.31496062992125984"/>
  <pageSetup scale="5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 tint="0.59999389629810485"/>
  </sheetPr>
  <dimension ref="A1:R488"/>
  <sheetViews>
    <sheetView showGridLines="0" showZeros="0" zoomScale="77" zoomScaleNormal="77" workbookViewId="0">
      <selection activeCell="T17" sqref="T17"/>
    </sheetView>
  </sheetViews>
  <sheetFormatPr baseColWidth="10" defaultColWidth="11.42578125" defaultRowHeight="13.5"/>
  <cols>
    <col min="1" max="1" width="6.140625" style="3" customWidth="1"/>
    <col min="2" max="2" width="59.42578125" customWidth="1"/>
    <col min="3" max="3" width="12.5703125" customWidth="1"/>
    <col min="4" max="4" width="14.28515625" hidden="1" customWidth="1"/>
    <col min="5" max="5" width="14.140625" style="25" customWidth="1"/>
    <col min="6" max="6" width="14.28515625" style="25" customWidth="1"/>
    <col min="7" max="7" width="0.140625" hidden="1" customWidth="1"/>
    <col min="8" max="8" width="18.28515625" style="25" customWidth="1"/>
    <col min="9" max="9" width="14.28515625" style="25" customWidth="1"/>
    <col min="10" max="10" width="13.140625" style="25" customWidth="1"/>
    <col min="11" max="11" width="14.28515625" customWidth="1"/>
    <col min="12" max="12" width="10.85546875" hidden="1" customWidth="1"/>
    <col min="13" max="13" width="2.28515625" style="7" hidden="1" customWidth="1"/>
    <col min="14" max="14" width="16.140625" style="295" customWidth="1"/>
    <col min="15" max="15" width="15.5703125" style="296" customWidth="1"/>
    <col min="16" max="16" width="34.28515625" style="25" customWidth="1"/>
    <col min="17" max="17" width="11.28515625" customWidth="1"/>
  </cols>
  <sheetData>
    <row r="1" spans="1:18" ht="16.899999999999999" customHeight="1">
      <c r="A1" s="963" t="s">
        <v>60</v>
      </c>
      <c r="B1" s="963"/>
      <c r="C1" s="963"/>
      <c r="D1" s="963"/>
      <c r="E1" s="963"/>
      <c r="F1" s="963"/>
      <c r="G1" s="963"/>
      <c r="H1" s="963"/>
      <c r="I1" s="963"/>
      <c r="J1" s="963"/>
      <c r="K1" s="963"/>
      <c r="L1" s="963"/>
      <c r="M1" s="963"/>
      <c r="N1" s="963"/>
      <c r="O1" s="963"/>
    </row>
    <row r="2" spans="1:18" ht="18" customHeight="1">
      <c r="A2" s="872" t="s">
        <v>61</v>
      </c>
      <c r="B2" s="872"/>
      <c r="C2" s="872"/>
      <c r="D2" s="872"/>
      <c r="E2" s="872"/>
      <c r="F2" s="872"/>
      <c r="G2" s="872"/>
      <c r="H2" s="872"/>
      <c r="I2" s="872"/>
      <c r="J2" s="872"/>
      <c r="K2" s="872"/>
      <c r="L2" s="872"/>
      <c r="M2" s="872"/>
      <c r="N2" s="872"/>
      <c r="O2" s="872"/>
    </row>
    <row r="3" spans="1:18" ht="15.6" customHeight="1">
      <c r="A3" s="873" t="s">
        <v>499</v>
      </c>
      <c r="B3" s="873"/>
      <c r="C3" s="873"/>
      <c r="D3" s="873"/>
      <c r="E3" s="873"/>
      <c r="F3" s="873"/>
      <c r="G3" s="873"/>
      <c r="H3" s="873"/>
      <c r="I3" s="873"/>
      <c r="J3" s="873"/>
      <c r="K3" s="873"/>
      <c r="L3" s="873"/>
      <c r="M3" s="873"/>
      <c r="N3" s="873"/>
      <c r="O3" s="873"/>
      <c r="P3" s="302"/>
    </row>
    <row r="4" spans="1:18" ht="19.899999999999999" customHeight="1">
      <c r="A4" s="964" t="s">
        <v>654</v>
      </c>
      <c r="B4" s="964"/>
      <c r="C4" s="964"/>
      <c r="D4" s="964"/>
      <c r="E4" s="964"/>
      <c r="F4" s="964"/>
      <c r="G4" s="964"/>
      <c r="H4" s="964"/>
      <c r="I4" s="964"/>
      <c r="J4" s="964"/>
      <c r="K4" s="964"/>
      <c r="L4" s="964"/>
      <c r="M4" s="964"/>
      <c r="N4" s="964"/>
      <c r="O4" s="964"/>
      <c r="P4" s="303"/>
    </row>
    <row r="5" spans="1:18" ht="3" hidden="1" customHeight="1">
      <c r="A5" s="618"/>
      <c r="B5" s="9"/>
      <c r="C5" s="9"/>
      <c r="D5" s="9"/>
      <c r="E5" s="542"/>
      <c r="F5" s="542"/>
      <c r="G5" s="9"/>
      <c r="H5" s="542"/>
      <c r="I5" s="542"/>
      <c r="J5" s="542"/>
      <c r="K5" s="9"/>
      <c r="L5" s="9"/>
      <c r="M5" s="9"/>
      <c r="N5" s="293"/>
      <c r="O5" s="648"/>
    </row>
    <row r="6" spans="1:18" ht="10.9" customHeight="1">
      <c r="A6" s="618"/>
      <c r="B6" s="9"/>
      <c r="C6" s="9"/>
      <c r="D6" s="9"/>
      <c r="E6" s="542"/>
      <c r="F6" s="542"/>
      <c r="G6" s="9"/>
      <c r="H6" s="542"/>
      <c r="I6" s="542"/>
      <c r="J6" s="542"/>
      <c r="K6" s="9"/>
      <c r="L6" s="9"/>
      <c r="M6" s="9"/>
      <c r="N6" s="293"/>
      <c r="O6" s="648"/>
    </row>
    <row r="7" spans="1:18" ht="16.5" customHeight="1">
      <c r="A7" s="965" t="s">
        <v>180</v>
      </c>
      <c r="B7" s="967" t="s">
        <v>0</v>
      </c>
      <c r="C7" s="969" t="s">
        <v>48</v>
      </c>
      <c r="D7" s="970"/>
      <c r="E7" s="970"/>
      <c r="F7" s="970"/>
      <c r="G7" s="970"/>
      <c r="H7" s="970"/>
      <c r="I7" s="970"/>
      <c r="J7" s="971"/>
      <c r="K7" s="974" t="s">
        <v>611</v>
      </c>
      <c r="L7" s="975"/>
      <c r="M7" s="975"/>
      <c r="N7" s="976"/>
      <c r="O7" s="972" t="s">
        <v>40</v>
      </c>
    </row>
    <row r="8" spans="1:18" ht="27" customHeight="1">
      <c r="A8" s="966"/>
      <c r="B8" s="968"/>
      <c r="C8" s="316" t="s">
        <v>2</v>
      </c>
      <c r="D8" s="316" t="s">
        <v>543</v>
      </c>
      <c r="E8" s="316" t="s">
        <v>3</v>
      </c>
      <c r="F8" s="316" t="s">
        <v>24</v>
      </c>
      <c r="G8" s="316" t="s">
        <v>65</v>
      </c>
      <c r="H8" s="316" t="s">
        <v>41</v>
      </c>
      <c r="I8" s="545" t="s">
        <v>46</v>
      </c>
      <c r="J8" s="316" t="s">
        <v>42</v>
      </c>
      <c r="K8" s="360" t="s">
        <v>50</v>
      </c>
      <c r="L8" s="317"/>
      <c r="M8" s="317"/>
      <c r="N8" s="361" t="s">
        <v>613</v>
      </c>
      <c r="O8" s="973"/>
    </row>
    <row r="9" spans="1:18" ht="23.25" customHeight="1">
      <c r="A9" s="617" t="s">
        <v>185</v>
      </c>
      <c r="B9" s="10" t="s">
        <v>186</v>
      </c>
      <c r="C9" s="22">
        <v>208467</v>
      </c>
      <c r="D9" s="22">
        <v>0</v>
      </c>
      <c r="E9" s="22">
        <v>1769268</v>
      </c>
      <c r="F9" s="22">
        <v>1653772</v>
      </c>
      <c r="G9" s="22">
        <v>17462.080000000002</v>
      </c>
      <c r="H9" s="22">
        <v>83706.61</v>
      </c>
      <c r="I9" s="22">
        <v>72599.89</v>
      </c>
      <c r="J9" s="22">
        <v>80861.91</v>
      </c>
      <c r="K9" s="22">
        <v>1570065.39</v>
      </c>
      <c r="L9" s="22" t="e">
        <v>#REF!</v>
      </c>
      <c r="M9" s="22" t="e">
        <v>#REF!</v>
      </c>
      <c r="N9" s="702">
        <v>1685561.39</v>
      </c>
      <c r="O9" s="318">
        <v>5.0615568530607602</v>
      </c>
    </row>
    <row r="10" spans="1:18" ht="18" customHeight="1">
      <c r="A10" s="619" t="s">
        <v>187</v>
      </c>
      <c r="B10" s="12" t="s">
        <v>188</v>
      </c>
      <c r="C10" s="13">
        <v>166800</v>
      </c>
      <c r="D10" s="13">
        <v>0</v>
      </c>
      <c r="E10" s="13">
        <v>1425302</v>
      </c>
      <c r="F10" s="13">
        <v>1328510</v>
      </c>
      <c r="G10" s="13">
        <v>15086</v>
      </c>
      <c r="H10" s="13">
        <v>66961.16</v>
      </c>
      <c r="I10" s="13">
        <v>66961.16</v>
      </c>
      <c r="J10" s="13">
        <v>66961.16</v>
      </c>
      <c r="K10" s="13">
        <v>1261548.8400000001</v>
      </c>
      <c r="L10" s="15" t="e">
        <v>#REF!</v>
      </c>
      <c r="M10" s="15" t="e">
        <v>#REF!</v>
      </c>
      <c r="N10" s="227">
        <v>1358340.84</v>
      </c>
      <c r="O10" s="340">
        <v>5.040320358898315</v>
      </c>
      <c r="P10" s="101"/>
    </row>
    <row r="11" spans="1:18" ht="18" customHeight="1">
      <c r="A11" s="620" t="s">
        <v>500</v>
      </c>
      <c r="B11" s="14" t="s">
        <v>501</v>
      </c>
      <c r="C11" s="15">
        <v>166800</v>
      </c>
      <c r="D11" s="15"/>
      <c r="E11" s="15">
        <v>1425302</v>
      </c>
      <c r="F11" s="15">
        <v>1328510</v>
      </c>
      <c r="G11" s="15">
        <v>15086</v>
      </c>
      <c r="H11" s="15">
        <v>66961.16</v>
      </c>
      <c r="I11" s="15">
        <v>66961.16</v>
      </c>
      <c r="J11" s="15">
        <v>66961.16</v>
      </c>
      <c r="K11" s="15">
        <v>1261548.8400000001</v>
      </c>
      <c r="L11" s="15" t="e">
        <v>#REF!</v>
      </c>
      <c r="M11" s="15" t="e">
        <v>#REF!</v>
      </c>
      <c r="N11" s="292">
        <v>1358340.84</v>
      </c>
      <c r="O11" s="319">
        <v>5.040320358898315</v>
      </c>
      <c r="R11" s="164"/>
    </row>
    <row r="12" spans="1:18" ht="18" customHeight="1">
      <c r="A12" s="621" t="s">
        <v>204</v>
      </c>
      <c r="B12" s="12" t="s">
        <v>502</v>
      </c>
      <c r="C12" s="13">
        <v>13902</v>
      </c>
      <c r="D12" s="13"/>
      <c r="E12" s="13">
        <v>117071</v>
      </c>
      <c r="F12" s="13">
        <v>112437</v>
      </c>
      <c r="G12" s="13"/>
      <c r="H12" s="13">
        <v>5638.73</v>
      </c>
      <c r="I12" s="703">
        <v>5638.73</v>
      </c>
      <c r="J12" s="13">
        <v>5638.73</v>
      </c>
      <c r="K12" s="13">
        <v>106798.27</v>
      </c>
      <c r="L12" s="13" t="e">
        <v>#REF!</v>
      </c>
      <c r="M12" s="13" t="e">
        <v>#REF!</v>
      </c>
      <c r="N12" s="227">
        <v>111432.27</v>
      </c>
      <c r="O12" s="340">
        <v>5.0150128516413632</v>
      </c>
      <c r="P12" s="101"/>
    </row>
    <row r="13" spans="1:18" ht="19.5" customHeight="1">
      <c r="A13" s="621" t="s">
        <v>206</v>
      </c>
      <c r="B13" s="13" t="s">
        <v>503</v>
      </c>
      <c r="C13" s="13">
        <v>27765</v>
      </c>
      <c r="D13" s="13"/>
      <c r="E13" s="13">
        <v>226895</v>
      </c>
      <c r="F13" s="13">
        <v>212825</v>
      </c>
      <c r="G13" s="13">
        <v>2376.0800000000004</v>
      </c>
      <c r="H13" s="13">
        <v>11106.72</v>
      </c>
      <c r="I13" s="13"/>
      <c r="J13" s="13">
        <v>8262.0199999999986</v>
      </c>
      <c r="K13" s="13">
        <v>201718.28</v>
      </c>
      <c r="L13" s="13" t="e">
        <v>#REF!</v>
      </c>
      <c r="M13" s="13" t="e">
        <v>#REF!</v>
      </c>
      <c r="N13" s="227">
        <v>215788.28</v>
      </c>
      <c r="O13" s="340">
        <v>5.2187102079173027</v>
      </c>
      <c r="P13" s="101"/>
    </row>
    <row r="14" spans="1:18" ht="15" customHeight="1">
      <c r="A14" s="620" t="s">
        <v>208</v>
      </c>
      <c r="B14" s="15" t="s">
        <v>504</v>
      </c>
      <c r="C14" s="15">
        <v>23595</v>
      </c>
      <c r="D14" s="15"/>
      <c r="E14" s="15">
        <v>191249</v>
      </c>
      <c r="F14" s="15">
        <v>179550</v>
      </c>
      <c r="G14" s="15">
        <v>1998.9</v>
      </c>
      <c r="H14" s="15">
        <v>9432.58</v>
      </c>
      <c r="I14" s="15"/>
      <c r="J14" s="15">
        <v>6965.19</v>
      </c>
      <c r="K14" s="15">
        <v>170117.42</v>
      </c>
      <c r="L14" s="15"/>
      <c r="M14" s="15"/>
      <c r="N14" s="292">
        <v>181816.42</v>
      </c>
      <c r="O14" s="319">
        <v>5.2534558618769145</v>
      </c>
    </row>
    <row r="15" spans="1:18" ht="15" customHeight="1">
      <c r="A15" s="620" t="s">
        <v>210</v>
      </c>
      <c r="B15" s="15" t="s">
        <v>505</v>
      </c>
      <c r="C15" s="15">
        <v>2502</v>
      </c>
      <c r="D15" s="15"/>
      <c r="E15" s="15">
        <v>21384</v>
      </c>
      <c r="F15" s="15">
        <v>19949</v>
      </c>
      <c r="G15" s="15">
        <v>226.3</v>
      </c>
      <c r="H15" s="15">
        <v>1004.45</v>
      </c>
      <c r="I15" s="15"/>
      <c r="J15" s="15">
        <v>778.15</v>
      </c>
      <c r="K15" s="15">
        <v>18944.55</v>
      </c>
      <c r="L15" s="15"/>
      <c r="M15" s="15"/>
      <c r="N15" s="292">
        <v>20379.55</v>
      </c>
      <c r="O15" s="319">
        <v>5.0350894781693318</v>
      </c>
    </row>
    <row r="16" spans="1:18" ht="19.5" customHeight="1">
      <c r="A16" s="620" t="s">
        <v>212</v>
      </c>
      <c r="B16" s="15" t="s">
        <v>506</v>
      </c>
      <c r="C16" s="15">
        <v>1168</v>
      </c>
      <c r="D16" s="15"/>
      <c r="E16" s="15">
        <v>9982</v>
      </c>
      <c r="F16" s="15">
        <v>9311</v>
      </c>
      <c r="G16" s="15">
        <v>105.62</v>
      </c>
      <c r="H16" s="15">
        <v>468.8</v>
      </c>
      <c r="I16" s="15"/>
      <c r="J16" s="15">
        <v>363.05</v>
      </c>
      <c r="K16" s="15">
        <v>8842.2000000000007</v>
      </c>
      <c r="L16" s="15"/>
      <c r="M16" s="15"/>
      <c r="N16" s="292">
        <v>9513.2000000000007</v>
      </c>
      <c r="O16" s="319">
        <v>5.0349049511330684</v>
      </c>
    </row>
    <row r="17" spans="1:17" ht="15.75" customHeight="1">
      <c r="A17" s="620" t="s">
        <v>214</v>
      </c>
      <c r="B17" s="15" t="s">
        <v>507</v>
      </c>
      <c r="C17" s="15">
        <v>500</v>
      </c>
      <c r="D17" s="15"/>
      <c r="E17" s="15">
        <v>4280</v>
      </c>
      <c r="F17" s="15">
        <v>4015</v>
      </c>
      <c r="G17" s="15">
        <v>45.26</v>
      </c>
      <c r="H17" s="15">
        <v>200.89</v>
      </c>
      <c r="I17" s="15"/>
      <c r="J17" s="15">
        <v>155.63</v>
      </c>
      <c r="K17" s="15">
        <v>3814.11</v>
      </c>
      <c r="L17" s="15"/>
      <c r="M17" s="15"/>
      <c r="N17" s="292">
        <v>4079.11</v>
      </c>
      <c r="O17" s="319">
        <v>5.0034869240348687</v>
      </c>
    </row>
    <row r="18" spans="1:17" ht="0.75" customHeight="1">
      <c r="A18" s="621" t="s">
        <v>216</v>
      </c>
      <c r="B18" s="13" t="s">
        <v>605</v>
      </c>
      <c r="C18" s="13"/>
      <c r="D18" s="13"/>
      <c r="E18" s="13">
        <v>897000</v>
      </c>
      <c r="F18" s="13">
        <v>897000</v>
      </c>
      <c r="G18" s="13">
        <v>361900</v>
      </c>
      <c r="H18" s="13">
        <v>361900</v>
      </c>
      <c r="I18" s="13">
        <v>361900</v>
      </c>
      <c r="J18" s="13"/>
      <c r="K18" s="13">
        <v>535100</v>
      </c>
      <c r="L18" s="13"/>
      <c r="M18" s="13"/>
      <c r="N18" s="227">
        <v>535100</v>
      </c>
      <c r="O18" s="319">
        <v>40.345596432552952</v>
      </c>
      <c r="P18" s="101"/>
    </row>
    <row r="19" spans="1:17" ht="5.25" hidden="1" customHeight="1">
      <c r="A19" s="621" t="s">
        <v>218</v>
      </c>
      <c r="B19" s="13" t="s">
        <v>219</v>
      </c>
      <c r="C19" s="15"/>
      <c r="D19" s="15"/>
      <c r="E19" s="15">
        <v>897000</v>
      </c>
      <c r="F19" s="15">
        <v>897000</v>
      </c>
      <c r="G19" s="15">
        <v>361900</v>
      </c>
      <c r="H19" s="15">
        <v>361900</v>
      </c>
      <c r="I19" s="15">
        <v>361900</v>
      </c>
      <c r="J19" s="15">
        <v>361900</v>
      </c>
      <c r="K19" s="15">
        <v>535100</v>
      </c>
      <c r="L19" s="15"/>
      <c r="M19" s="15"/>
      <c r="N19" s="292">
        <v>535100</v>
      </c>
      <c r="O19" s="319">
        <v>40.345596432552952</v>
      </c>
    </row>
    <row r="20" spans="1:17" ht="22.5" customHeight="1">
      <c r="A20" s="622" t="s">
        <v>233</v>
      </c>
      <c r="B20" s="18" t="s">
        <v>234</v>
      </c>
      <c r="C20" s="657">
        <v>35516907</v>
      </c>
      <c r="D20" s="657">
        <v>0</v>
      </c>
      <c r="E20" s="657">
        <v>30208354</v>
      </c>
      <c r="F20" s="657">
        <v>12479901</v>
      </c>
      <c r="G20" s="657">
        <v>168841.88</v>
      </c>
      <c r="H20" s="657">
        <v>245762.76999999996</v>
      </c>
      <c r="I20" s="657">
        <v>21469.260000000002</v>
      </c>
      <c r="J20" s="657">
        <v>7008.5</v>
      </c>
      <c r="K20" s="657">
        <v>12234138.23</v>
      </c>
      <c r="L20" s="657" t="e">
        <v>#REF!</v>
      </c>
      <c r="M20" s="657" t="e">
        <v>#REF!</v>
      </c>
      <c r="N20" s="704">
        <v>29962591.23</v>
      </c>
      <c r="O20" s="658">
        <v>1.9692685863453561</v>
      </c>
    </row>
    <row r="21" spans="1:17" ht="19.5" customHeight="1">
      <c r="A21" s="619">
        <v>110</v>
      </c>
      <c r="B21" s="12" t="s">
        <v>508</v>
      </c>
      <c r="C21" s="13">
        <v>3106</v>
      </c>
      <c r="D21" s="13"/>
      <c r="E21" s="13">
        <v>578999</v>
      </c>
      <c r="F21" s="13">
        <v>578999</v>
      </c>
      <c r="G21" s="13">
        <v>610.44000000000005</v>
      </c>
      <c r="H21" s="13">
        <v>610.44000000000005</v>
      </c>
      <c r="I21" s="15"/>
      <c r="J21" s="15">
        <v>0</v>
      </c>
      <c r="K21" s="13">
        <v>578388.56000000006</v>
      </c>
      <c r="L21" s="13"/>
      <c r="M21" s="13"/>
      <c r="N21" s="227">
        <v>578388.56000000006</v>
      </c>
      <c r="O21" s="340">
        <v>0.1054302339036855</v>
      </c>
    </row>
    <row r="22" spans="1:17" ht="19.5" customHeight="1">
      <c r="A22" s="623">
        <v>114</v>
      </c>
      <c r="B22" s="14" t="s">
        <v>644</v>
      </c>
      <c r="C22" s="15"/>
      <c r="D22" s="15"/>
      <c r="E22" s="15">
        <v>299000</v>
      </c>
      <c r="F22" s="15">
        <v>299000</v>
      </c>
      <c r="G22" s="15"/>
      <c r="H22" s="15"/>
      <c r="I22" s="15"/>
      <c r="J22" s="705"/>
      <c r="K22" s="15">
        <v>299000</v>
      </c>
      <c r="L22" s="15"/>
      <c r="M22" s="15"/>
      <c r="N22" s="292">
        <v>299000</v>
      </c>
      <c r="O22" s="319">
        <v>0</v>
      </c>
    </row>
    <row r="23" spans="1:17" ht="19.5" customHeight="1">
      <c r="A23" s="623">
        <v>116</v>
      </c>
      <c r="B23" s="14" t="s">
        <v>631</v>
      </c>
      <c r="C23" s="15">
        <v>3106</v>
      </c>
      <c r="D23" s="15"/>
      <c r="E23" s="15">
        <v>279388</v>
      </c>
      <c r="F23" s="15">
        <v>279388</v>
      </c>
      <c r="G23" s="15"/>
      <c r="H23" s="15"/>
      <c r="I23" s="15"/>
      <c r="J23" s="705"/>
      <c r="K23" s="15">
        <v>279388</v>
      </c>
      <c r="L23" s="15"/>
      <c r="M23" s="15"/>
      <c r="N23" s="292">
        <v>279388</v>
      </c>
      <c r="O23" s="319">
        <v>0</v>
      </c>
    </row>
    <row r="24" spans="1:17" ht="21.75" customHeight="1">
      <c r="A24" s="623">
        <v>117</v>
      </c>
      <c r="B24" s="14" t="s">
        <v>261</v>
      </c>
      <c r="C24" s="15"/>
      <c r="D24" s="15"/>
      <c r="E24" s="15">
        <v>611</v>
      </c>
      <c r="F24" s="15">
        <v>611</v>
      </c>
      <c r="G24" s="15">
        <v>610.44000000000005</v>
      </c>
      <c r="H24" s="15">
        <v>610.44000000000005</v>
      </c>
      <c r="I24" s="15"/>
      <c r="J24" s="705"/>
      <c r="K24" s="15">
        <v>0.55999999999994543</v>
      </c>
      <c r="L24" s="15"/>
      <c r="M24" s="15"/>
      <c r="N24" s="292">
        <v>0.55999999999994543</v>
      </c>
      <c r="O24" s="319">
        <v>99.908346972176759</v>
      </c>
    </row>
    <row r="25" spans="1:17" ht="16.5" hidden="1" customHeight="1">
      <c r="A25" s="619">
        <v>130</v>
      </c>
      <c r="B25" s="12" t="s">
        <v>509</v>
      </c>
      <c r="C25" s="15"/>
      <c r="D25" s="15"/>
      <c r="E25" s="15"/>
      <c r="F25" s="15"/>
      <c r="G25" s="15">
        <v>0</v>
      </c>
      <c r="H25" s="15"/>
      <c r="I25" s="15"/>
      <c r="J25" s="1"/>
      <c r="K25" s="15">
        <v>4</v>
      </c>
      <c r="L25" s="15"/>
      <c r="M25" s="15"/>
      <c r="N25" s="292"/>
      <c r="O25" s="319"/>
    </row>
    <row r="26" spans="1:17" ht="6" hidden="1" customHeight="1">
      <c r="A26" s="623">
        <v>132</v>
      </c>
      <c r="B26" s="14" t="s">
        <v>544</v>
      </c>
      <c r="C26" s="15"/>
      <c r="D26" s="15"/>
      <c r="E26" s="15"/>
      <c r="F26" s="15"/>
      <c r="G26" s="15"/>
      <c r="H26" s="15"/>
      <c r="I26" s="15"/>
      <c r="J26" s="1"/>
      <c r="K26" s="15">
        <v>5</v>
      </c>
      <c r="L26" s="15"/>
      <c r="M26" s="15"/>
      <c r="N26" s="292"/>
      <c r="O26" s="319"/>
    </row>
    <row r="27" spans="1:17" ht="12.75" hidden="1" customHeight="1">
      <c r="A27" s="619" t="s">
        <v>270</v>
      </c>
      <c r="B27" s="13" t="s">
        <v>271</v>
      </c>
      <c r="C27" s="15"/>
      <c r="D27" s="15"/>
      <c r="E27" s="15"/>
      <c r="F27" s="15"/>
      <c r="G27" s="15">
        <v>0</v>
      </c>
      <c r="H27" s="15">
        <v>0</v>
      </c>
      <c r="I27" s="15"/>
      <c r="J27" s="15"/>
      <c r="K27" s="15">
        <v>6</v>
      </c>
      <c r="L27" s="15"/>
      <c r="M27" s="15"/>
      <c r="N27" s="292"/>
      <c r="O27" s="319" t="s">
        <v>12</v>
      </c>
    </row>
    <row r="28" spans="1:17" ht="7.5" hidden="1" customHeight="1">
      <c r="A28" s="623">
        <v>141</v>
      </c>
      <c r="B28" s="15" t="s">
        <v>545</v>
      </c>
      <c r="C28" s="15"/>
      <c r="D28" s="15"/>
      <c r="E28" s="15"/>
      <c r="F28" s="15"/>
      <c r="G28" s="15"/>
      <c r="H28" s="15"/>
      <c r="I28" s="15"/>
      <c r="J28" s="15"/>
      <c r="K28" s="15">
        <v>7</v>
      </c>
      <c r="L28" s="15"/>
      <c r="M28" s="15"/>
      <c r="N28" s="292"/>
      <c r="O28" s="319"/>
    </row>
    <row r="29" spans="1:17" ht="6" hidden="1" customHeight="1">
      <c r="A29" s="623">
        <v>142</v>
      </c>
      <c r="B29" s="15" t="s">
        <v>546</v>
      </c>
      <c r="C29" s="15"/>
      <c r="D29" s="15"/>
      <c r="E29" s="15"/>
      <c r="F29" s="15"/>
      <c r="G29" s="15"/>
      <c r="H29" s="15"/>
      <c r="I29" s="15"/>
      <c r="J29" s="15"/>
      <c r="K29" s="15">
        <v>8</v>
      </c>
      <c r="L29" s="15"/>
      <c r="M29" s="15"/>
      <c r="N29" s="292"/>
      <c r="O29" s="319"/>
    </row>
    <row r="30" spans="1:17" ht="6.75" hidden="1" customHeight="1">
      <c r="A30" s="619">
        <v>150</v>
      </c>
      <c r="B30" s="13" t="s">
        <v>598</v>
      </c>
      <c r="C30" s="15"/>
      <c r="D30" s="15"/>
      <c r="E30" s="15"/>
      <c r="F30" s="15"/>
      <c r="G30" s="15"/>
      <c r="H30" s="15"/>
      <c r="I30" s="15"/>
      <c r="J30" s="15"/>
      <c r="K30" s="15">
        <v>9</v>
      </c>
      <c r="L30" s="15"/>
      <c r="M30" s="15"/>
      <c r="N30" s="292"/>
      <c r="O30" s="319"/>
    </row>
    <row r="31" spans="1:17" ht="3.75" hidden="1" customHeight="1">
      <c r="A31" s="623">
        <v>152</v>
      </c>
      <c r="B31" s="15" t="s">
        <v>599</v>
      </c>
      <c r="C31" s="15"/>
      <c r="D31" s="15"/>
      <c r="E31" s="15"/>
      <c r="F31" s="15"/>
      <c r="G31" s="15"/>
      <c r="H31" s="15"/>
      <c r="I31" s="705"/>
      <c r="J31" s="15"/>
      <c r="K31" s="15">
        <v>10</v>
      </c>
      <c r="L31" s="15"/>
      <c r="M31" s="15"/>
      <c r="N31" s="292"/>
      <c r="O31" s="319"/>
      <c r="Q31" s="25"/>
    </row>
    <row r="32" spans="1:17" ht="18" customHeight="1">
      <c r="A32" s="619" t="s">
        <v>283</v>
      </c>
      <c r="B32" s="13" t="s">
        <v>632</v>
      </c>
      <c r="C32" s="13">
        <v>35316907</v>
      </c>
      <c r="D32" s="15"/>
      <c r="E32" s="13">
        <v>28890204</v>
      </c>
      <c r="F32" s="13">
        <v>11231751</v>
      </c>
      <c r="G32" s="13">
        <v>15154.41</v>
      </c>
      <c r="H32" s="13">
        <v>49711.3</v>
      </c>
      <c r="I32" s="13">
        <v>5079.51</v>
      </c>
      <c r="J32" s="706">
        <v>0</v>
      </c>
      <c r="K32" s="13">
        <v>11182039.699999999</v>
      </c>
      <c r="L32" s="13" t="e">
        <v>#REF!</v>
      </c>
      <c r="M32" s="13" t="e">
        <v>#REF!</v>
      </c>
      <c r="N32" s="227">
        <v>28840492.699999999</v>
      </c>
      <c r="O32" s="340">
        <v>0.44259617222639641</v>
      </c>
      <c r="Q32" s="25"/>
    </row>
    <row r="33" spans="1:15" ht="18" customHeight="1">
      <c r="A33" s="623">
        <v>165</v>
      </c>
      <c r="B33" s="15" t="s">
        <v>547</v>
      </c>
      <c r="C33" s="15">
        <v>35700</v>
      </c>
      <c r="D33" s="15"/>
      <c r="E33" s="15">
        <v>779058</v>
      </c>
      <c r="F33" s="15">
        <v>761208</v>
      </c>
      <c r="G33" s="15"/>
      <c r="H33" s="15">
        <v>5079.51</v>
      </c>
      <c r="I33" s="707">
        <v>5079.51</v>
      </c>
      <c r="J33" s="15"/>
      <c r="K33" s="15">
        <v>761208</v>
      </c>
      <c r="L33" s="15"/>
      <c r="M33" s="15"/>
      <c r="N33" s="292">
        <v>773978.49</v>
      </c>
      <c r="O33" s="319">
        <v>0.6672959296276445</v>
      </c>
    </row>
    <row r="34" spans="1:15" ht="16.5" customHeight="1">
      <c r="A34" s="623">
        <v>169</v>
      </c>
      <c r="B34" s="15" t="s">
        <v>548</v>
      </c>
      <c r="C34" s="15">
        <v>35281207</v>
      </c>
      <c r="D34" s="15"/>
      <c r="E34" s="15">
        <v>28111146</v>
      </c>
      <c r="F34" s="15">
        <v>10470543</v>
      </c>
      <c r="G34" s="15">
        <v>15154.41</v>
      </c>
      <c r="H34" s="15">
        <v>44631.79</v>
      </c>
      <c r="I34" s="708"/>
      <c r="J34" s="15"/>
      <c r="K34" s="15">
        <v>10425911.210000001</v>
      </c>
      <c r="L34" s="15"/>
      <c r="M34" s="15"/>
      <c r="N34" s="292">
        <v>28066514.210000001</v>
      </c>
      <c r="O34" s="319">
        <v>0.4262605100805183</v>
      </c>
    </row>
    <row r="35" spans="1:15" ht="18" hidden="1" customHeight="1">
      <c r="A35" s="619">
        <v>170</v>
      </c>
      <c r="B35" s="13" t="s">
        <v>549</v>
      </c>
      <c r="C35" s="15"/>
      <c r="D35" s="15"/>
      <c r="E35" s="15"/>
      <c r="F35" s="15"/>
      <c r="G35" s="15"/>
      <c r="H35" s="15"/>
      <c r="I35" s="15"/>
      <c r="J35" s="15"/>
      <c r="K35" s="15">
        <v>0</v>
      </c>
      <c r="L35" s="15"/>
      <c r="M35" s="15"/>
      <c r="N35" s="292">
        <v>0</v>
      </c>
      <c r="O35" s="319"/>
    </row>
    <row r="36" spans="1:15" ht="18" hidden="1" customHeight="1">
      <c r="A36" s="619">
        <v>171</v>
      </c>
      <c r="B36" s="15" t="s">
        <v>550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292">
        <v>0</v>
      </c>
      <c r="O36" s="319"/>
    </row>
    <row r="37" spans="1:15" ht="18" customHeight="1">
      <c r="A37" s="619" t="s">
        <v>297</v>
      </c>
      <c r="B37" s="13" t="s">
        <v>551</v>
      </c>
      <c r="C37" s="13">
        <v>200000</v>
      </c>
      <c r="D37" s="15"/>
      <c r="E37" s="13">
        <v>609399</v>
      </c>
      <c r="F37" s="13">
        <v>539399</v>
      </c>
      <c r="G37" s="13">
        <v>153077.03</v>
      </c>
      <c r="H37" s="13">
        <v>195441.02999999997</v>
      </c>
      <c r="I37" s="13">
        <v>16389.75</v>
      </c>
      <c r="J37" s="13">
        <v>7008.5</v>
      </c>
      <c r="K37" s="13">
        <v>343957.97000000003</v>
      </c>
      <c r="L37" s="15" t="e">
        <v>#REF!</v>
      </c>
      <c r="M37" s="15" t="e">
        <v>#REF!</v>
      </c>
      <c r="N37" s="227">
        <v>413957.97000000003</v>
      </c>
      <c r="O37" s="340">
        <v>36.233109442175454</v>
      </c>
    </row>
    <row r="38" spans="1:15" ht="18" customHeight="1">
      <c r="A38" s="623">
        <v>181</v>
      </c>
      <c r="B38" s="15" t="s">
        <v>552</v>
      </c>
      <c r="C38" s="15">
        <v>100000</v>
      </c>
      <c r="D38" s="15"/>
      <c r="E38" s="15">
        <v>257195</v>
      </c>
      <c r="F38" s="15">
        <v>237195</v>
      </c>
      <c r="G38" s="15">
        <v>149111.60999999999</v>
      </c>
      <c r="H38" s="15">
        <v>166445.60999999999</v>
      </c>
      <c r="I38" s="705"/>
      <c r="J38" s="15"/>
      <c r="K38" s="15">
        <v>88083.390000000014</v>
      </c>
      <c r="L38" s="15"/>
      <c r="M38" s="15"/>
      <c r="N38" s="292">
        <v>90749.390000000014</v>
      </c>
      <c r="O38" s="319">
        <v>70.172478340605821</v>
      </c>
    </row>
    <row r="39" spans="1:15" ht="18" customHeight="1">
      <c r="A39" s="623">
        <v>182</v>
      </c>
      <c r="B39" s="15" t="s">
        <v>553</v>
      </c>
      <c r="C39" s="15"/>
      <c r="D39" s="15"/>
      <c r="E39" s="15">
        <v>14000</v>
      </c>
      <c r="F39" s="15">
        <v>14000</v>
      </c>
      <c r="G39" s="15"/>
      <c r="H39" s="15">
        <v>2889</v>
      </c>
      <c r="I39" s="705">
        <v>2889</v>
      </c>
      <c r="J39" s="15"/>
      <c r="K39" s="15">
        <v>14000</v>
      </c>
      <c r="L39" s="15"/>
      <c r="M39" s="15"/>
      <c r="N39" s="292">
        <v>11111</v>
      </c>
      <c r="O39" s="319">
        <v>20.635714285714286</v>
      </c>
    </row>
    <row r="40" spans="1:15" ht="18" hidden="1" customHeight="1">
      <c r="A40" s="623">
        <v>184</v>
      </c>
      <c r="B40" s="15" t="s">
        <v>554</v>
      </c>
      <c r="C40" s="15"/>
      <c r="D40" s="15"/>
      <c r="E40" s="15"/>
      <c r="F40" s="15"/>
      <c r="G40" s="15"/>
      <c r="H40" s="15"/>
      <c r="I40" s="705"/>
      <c r="J40" s="15"/>
      <c r="K40" s="15">
        <v>0</v>
      </c>
      <c r="L40" s="15"/>
      <c r="M40" s="15"/>
      <c r="N40" s="292">
        <v>0</v>
      </c>
      <c r="O40" s="319" t="e">
        <v>#DIV/0!</v>
      </c>
    </row>
    <row r="41" spans="1:15" ht="17.25" customHeight="1">
      <c r="A41" s="623">
        <v>189</v>
      </c>
      <c r="B41" s="15" t="s">
        <v>602</v>
      </c>
      <c r="C41" s="15">
        <v>100000</v>
      </c>
      <c r="D41" s="15"/>
      <c r="E41" s="15">
        <v>338204</v>
      </c>
      <c r="F41" s="15">
        <v>288204</v>
      </c>
      <c r="G41" s="15">
        <v>3965.42</v>
      </c>
      <c r="H41" s="15">
        <v>26106.42</v>
      </c>
      <c r="I41" s="705">
        <v>13500.75</v>
      </c>
      <c r="J41" s="15">
        <v>7008.5</v>
      </c>
      <c r="K41" s="15">
        <v>284238.58</v>
      </c>
      <c r="L41" s="15"/>
      <c r="M41" s="15"/>
      <c r="N41" s="292">
        <v>312097.58</v>
      </c>
      <c r="O41" s="319">
        <v>9.0583128617229463</v>
      </c>
    </row>
    <row r="42" spans="1:15" ht="18" customHeight="1">
      <c r="A42" s="619">
        <v>190</v>
      </c>
      <c r="B42" s="13" t="s">
        <v>555</v>
      </c>
      <c r="C42" s="15"/>
      <c r="D42" s="15"/>
      <c r="E42" s="13">
        <v>129752</v>
      </c>
      <c r="F42" s="13">
        <v>129752</v>
      </c>
      <c r="G42" s="15"/>
      <c r="H42" s="13"/>
      <c r="I42" s="706"/>
      <c r="J42" s="15"/>
      <c r="K42" s="13">
        <v>129752</v>
      </c>
      <c r="L42" s="13"/>
      <c r="M42" s="13"/>
      <c r="N42" s="227">
        <v>129752</v>
      </c>
      <c r="O42" s="319">
        <v>0</v>
      </c>
    </row>
    <row r="43" spans="1:15" ht="9" hidden="1" customHeight="1">
      <c r="A43" s="623">
        <v>197</v>
      </c>
      <c r="B43" s="15" t="s">
        <v>556</v>
      </c>
      <c r="C43" s="15"/>
      <c r="D43" s="15"/>
      <c r="E43" s="15"/>
      <c r="F43" s="15">
        <v>7977.87</v>
      </c>
      <c r="G43" s="15"/>
      <c r="H43" s="15">
        <v>7977.87</v>
      </c>
      <c r="I43" s="708">
        <v>7977.87</v>
      </c>
      <c r="J43" s="15">
        <v>7977.87</v>
      </c>
      <c r="K43" s="15">
        <v>7977.87</v>
      </c>
      <c r="L43" s="15"/>
      <c r="M43" s="15"/>
      <c r="N43" s="227">
        <v>-7977.87</v>
      </c>
      <c r="O43" s="319">
        <v>100</v>
      </c>
    </row>
    <row r="44" spans="1:15" ht="18.75" customHeight="1">
      <c r="A44" s="623">
        <v>199</v>
      </c>
      <c r="B44" s="646" t="s">
        <v>634</v>
      </c>
      <c r="C44" s="15"/>
      <c r="D44" s="15"/>
      <c r="E44" s="15">
        <v>129752</v>
      </c>
      <c r="F44" s="15">
        <v>129752</v>
      </c>
      <c r="G44" s="15"/>
      <c r="H44" s="15"/>
      <c r="I44" s="708"/>
      <c r="J44" s="15"/>
      <c r="K44" s="15">
        <v>129752</v>
      </c>
      <c r="L44" s="15"/>
      <c r="M44" s="15"/>
      <c r="N44" s="292">
        <v>129752</v>
      </c>
      <c r="O44" s="319">
        <v>0</v>
      </c>
    </row>
    <row r="45" spans="1:15" ht="20.25" customHeight="1">
      <c r="A45" s="617" t="s">
        <v>315</v>
      </c>
      <c r="B45" s="10" t="s">
        <v>557</v>
      </c>
      <c r="C45" s="11">
        <v>693300</v>
      </c>
      <c r="D45" s="11">
        <v>0</v>
      </c>
      <c r="E45" s="11">
        <v>1462156</v>
      </c>
      <c r="F45" s="11">
        <v>1215906</v>
      </c>
      <c r="G45" s="11">
        <v>38162.29</v>
      </c>
      <c r="H45" s="11">
        <v>83199.39</v>
      </c>
      <c r="I45" s="11">
        <v>722.2</v>
      </c>
      <c r="J45" s="11">
        <v>625.95000000000005</v>
      </c>
      <c r="K45" s="11">
        <v>1132706.6100000001</v>
      </c>
      <c r="L45" s="11" t="e">
        <v>#REF!</v>
      </c>
      <c r="M45" s="11" t="e">
        <v>#REF!</v>
      </c>
      <c r="N45" s="709">
        <v>1378956.61</v>
      </c>
      <c r="O45" s="320">
        <v>6.8425840484379554</v>
      </c>
    </row>
    <row r="46" spans="1:15" ht="21.75" customHeight="1">
      <c r="A46" s="619" t="s">
        <v>323</v>
      </c>
      <c r="B46" s="13" t="s">
        <v>324</v>
      </c>
      <c r="C46" s="13">
        <v>8822</v>
      </c>
      <c r="D46" s="15"/>
      <c r="E46" s="13">
        <v>69800</v>
      </c>
      <c r="F46" s="13">
        <v>69800</v>
      </c>
      <c r="G46" s="13"/>
      <c r="H46" s="13"/>
      <c r="I46" s="13"/>
      <c r="J46" s="13"/>
      <c r="K46" s="13">
        <v>69800</v>
      </c>
      <c r="L46" s="13" t="e">
        <v>#REF!</v>
      </c>
      <c r="M46" s="13" t="e">
        <v>#REF!</v>
      </c>
      <c r="N46" s="292">
        <v>69800</v>
      </c>
      <c r="O46" s="319">
        <v>0</v>
      </c>
    </row>
    <row r="47" spans="1:15" ht="17.25" customHeight="1">
      <c r="A47" s="623">
        <v>211</v>
      </c>
      <c r="B47" s="15" t="s">
        <v>326</v>
      </c>
      <c r="C47" s="15"/>
      <c r="D47" s="15"/>
      <c r="E47" s="15">
        <v>6000</v>
      </c>
      <c r="F47" s="15">
        <v>6000</v>
      </c>
      <c r="G47" s="13"/>
      <c r="H47" s="13"/>
      <c r="I47" s="13"/>
      <c r="J47" s="13"/>
      <c r="K47" s="15">
        <v>6000</v>
      </c>
      <c r="L47" s="13"/>
      <c r="M47" s="13"/>
      <c r="N47" s="292">
        <v>6000</v>
      </c>
      <c r="O47" s="319">
        <v>0</v>
      </c>
    </row>
    <row r="48" spans="1:15" ht="17.25" customHeight="1">
      <c r="A48" s="623">
        <v>212</v>
      </c>
      <c r="B48" s="15" t="s">
        <v>328</v>
      </c>
      <c r="C48" s="15"/>
      <c r="D48" s="15"/>
      <c r="E48" s="15">
        <v>1800</v>
      </c>
      <c r="F48" s="15">
        <v>1800</v>
      </c>
      <c r="G48" s="13"/>
      <c r="H48" s="13"/>
      <c r="I48" s="13"/>
      <c r="J48" s="13"/>
      <c r="K48" s="15">
        <v>1800</v>
      </c>
      <c r="L48" s="13"/>
      <c r="M48" s="13"/>
      <c r="N48" s="292">
        <v>1800</v>
      </c>
      <c r="O48" s="319">
        <v>0</v>
      </c>
    </row>
    <row r="49" spans="1:16" ht="17.25" customHeight="1">
      <c r="A49" s="623">
        <v>213</v>
      </c>
      <c r="B49" s="15" t="s">
        <v>330</v>
      </c>
      <c r="C49" s="15"/>
      <c r="D49" s="15"/>
      <c r="E49" s="15">
        <v>3500</v>
      </c>
      <c r="F49" s="15">
        <v>3500</v>
      </c>
      <c r="G49" s="13"/>
      <c r="H49" s="13"/>
      <c r="I49" s="13"/>
      <c r="J49" s="13"/>
      <c r="K49" s="15">
        <v>3500</v>
      </c>
      <c r="L49" s="13"/>
      <c r="M49" s="13"/>
      <c r="N49" s="292">
        <v>3500</v>
      </c>
      <c r="O49" s="319">
        <v>0</v>
      </c>
    </row>
    <row r="50" spans="1:16" ht="17.25" customHeight="1">
      <c r="A50" s="623">
        <v>214</v>
      </c>
      <c r="B50" s="15" t="s">
        <v>332</v>
      </c>
      <c r="C50" s="15"/>
      <c r="D50" s="15"/>
      <c r="E50" s="15">
        <v>56500</v>
      </c>
      <c r="F50" s="15">
        <v>56500</v>
      </c>
      <c r="G50" s="13"/>
      <c r="H50" s="13"/>
      <c r="I50" s="13"/>
      <c r="J50" s="13"/>
      <c r="K50" s="15">
        <v>56500</v>
      </c>
      <c r="L50" s="13"/>
      <c r="M50" s="13"/>
      <c r="N50" s="292">
        <v>56500</v>
      </c>
      <c r="O50" s="319">
        <v>0</v>
      </c>
    </row>
    <row r="51" spans="1:16" ht="17.25" customHeight="1">
      <c r="A51" s="623">
        <v>219</v>
      </c>
      <c r="B51" s="15" t="s">
        <v>645</v>
      </c>
      <c r="C51" s="15"/>
      <c r="D51" s="15"/>
      <c r="E51" s="15">
        <v>2000</v>
      </c>
      <c r="F51" s="15">
        <v>2000</v>
      </c>
      <c r="G51" s="13"/>
      <c r="H51" s="13"/>
      <c r="I51" s="13"/>
      <c r="J51" s="13"/>
      <c r="K51" s="15">
        <v>2000</v>
      </c>
      <c r="L51" s="13"/>
      <c r="M51" s="13"/>
      <c r="N51" s="292">
        <v>2000</v>
      </c>
      <c r="O51" s="319">
        <v>0</v>
      </c>
    </row>
    <row r="52" spans="1:16" ht="20.25" customHeight="1">
      <c r="A52" s="619" t="s">
        <v>335</v>
      </c>
      <c r="B52" s="13" t="s">
        <v>336</v>
      </c>
      <c r="C52" s="13">
        <v>0</v>
      </c>
      <c r="D52" s="13"/>
      <c r="E52" s="13">
        <v>8600</v>
      </c>
      <c r="F52" s="13">
        <v>8600</v>
      </c>
      <c r="G52" s="13">
        <v>17.39</v>
      </c>
      <c r="H52" s="13">
        <v>17.39</v>
      </c>
      <c r="I52" s="13">
        <v>17.39</v>
      </c>
      <c r="J52" s="13"/>
      <c r="K52" s="13">
        <v>8582.61</v>
      </c>
      <c r="L52" s="13" t="e">
        <v>#REF!</v>
      </c>
      <c r="M52" s="13" t="e">
        <v>#REF!</v>
      </c>
      <c r="N52" s="227">
        <v>8582.61</v>
      </c>
      <c r="O52" s="340">
        <v>0.2022093023255814</v>
      </c>
    </row>
    <row r="53" spans="1:16" ht="20.25" customHeight="1">
      <c r="A53" s="623">
        <v>222</v>
      </c>
      <c r="B53" s="15" t="s">
        <v>339</v>
      </c>
      <c r="C53" s="13"/>
      <c r="D53" s="13"/>
      <c r="E53" s="15">
        <v>6000</v>
      </c>
      <c r="F53" s="15">
        <v>6000</v>
      </c>
      <c r="G53" s="15">
        <v>17.39</v>
      </c>
      <c r="H53" s="15">
        <v>17.39</v>
      </c>
      <c r="I53" s="15">
        <v>17.39</v>
      </c>
      <c r="J53" s="13"/>
      <c r="K53" s="15">
        <v>5982.61</v>
      </c>
      <c r="L53" s="15"/>
      <c r="M53" s="15"/>
      <c r="N53" s="292">
        <v>5982.61</v>
      </c>
      <c r="O53" s="319">
        <v>0.28983333333333333</v>
      </c>
    </row>
    <row r="54" spans="1:16" ht="20.25" customHeight="1">
      <c r="A54" s="623">
        <v>224</v>
      </c>
      <c r="B54" s="15" t="s">
        <v>343</v>
      </c>
      <c r="C54" s="13"/>
      <c r="D54" s="13"/>
      <c r="E54" s="15">
        <v>700</v>
      </c>
      <c r="F54" s="15">
        <v>700</v>
      </c>
      <c r="G54" s="13"/>
      <c r="H54" s="13"/>
      <c r="I54" s="13"/>
      <c r="J54" s="13"/>
      <c r="K54" s="15">
        <v>700</v>
      </c>
      <c r="L54" s="15"/>
      <c r="M54" s="15"/>
      <c r="N54" s="292">
        <v>700</v>
      </c>
      <c r="O54" s="319">
        <v>0</v>
      </c>
    </row>
    <row r="55" spans="1:16" ht="20.25" customHeight="1">
      <c r="A55" s="623">
        <v>229</v>
      </c>
      <c r="B55" s="15" t="s">
        <v>344</v>
      </c>
      <c r="C55" s="13"/>
      <c r="D55" s="13"/>
      <c r="E55" s="15">
        <v>1900</v>
      </c>
      <c r="F55" s="15">
        <v>1900</v>
      </c>
      <c r="G55" s="13"/>
      <c r="H55" s="13"/>
      <c r="I55" s="13"/>
      <c r="J55" s="13"/>
      <c r="K55" s="15">
        <v>1900</v>
      </c>
      <c r="L55" s="15"/>
      <c r="M55" s="15"/>
      <c r="N55" s="292">
        <v>1900</v>
      </c>
      <c r="O55" s="319">
        <v>0</v>
      </c>
    </row>
    <row r="56" spans="1:16" ht="17.25" customHeight="1">
      <c r="A56" s="619">
        <v>230</v>
      </c>
      <c r="B56" s="12" t="s">
        <v>510</v>
      </c>
      <c r="C56" s="13">
        <v>12038</v>
      </c>
      <c r="D56" s="15"/>
      <c r="E56" s="13">
        <v>15600</v>
      </c>
      <c r="F56" s="13">
        <v>15600</v>
      </c>
      <c r="G56" s="15"/>
      <c r="H56" s="15"/>
      <c r="I56" s="15"/>
      <c r="J56" s="15"/>
      <c r="K56" s="13">
        <v>15600</v>
      </c>
      <c r="L56" s="13" t="e">
        <v>#REF!</v>
      </c>
      <c r="M56" s="13" t="e">
        <v>#REF!</v>
      </c>
      <c r="N56" s="227">
        <v>15600</v>
      </c>
      <c r="O56" s="319">
        <v>0</v>
      </c>
    </row>
    <row r="57" spans="1:16" ht="17.25" customHeight="1">
      <c r="A57" s="623">
        <v>231</v>
      </c>
      <c r="B57" s="14" t="s">
        <v>348</v>
      </c>
      <c r="C57" s="15"/>
      <c r="D57" s="15"/>
      <c r="E57" s="15">
        <v>3800</v>
      </c>
      <c r="F57" s="15">
        <v>3800</v>
      </c>
      <c r="G57" s="15"/>
      <c r="H57" s="15"/>
      <c r="I57" s="15"/>
      <c r="J57" s="15"/>
      <c r="K57" s="15">
        <v>3800</v>
      </c>
      <c r="L57" s="15"/>
      <c r="M57" s="15"/>
      <c r="N57" s="292">
        <v>3800</v>
      </c>
      <c r="O57" s="319">
        <v>0</v>
      </c>
    </row>
    <row r="58" spans="1:16" ht="19.5" customHeight="1">
      <c r="A58" s="623">
        <v>232</v>
      </c>
      <c r="B58" s="14" t="s">
        <v>646</v>
      </c>
      <c r="C58" s="15"/>
      <c r="D58" s="15"/>
      <c r="E58" s="15">
        <v>10200</v>
      </c>
      <c r="F58" s="15">
        <v>10200</v>
      </c>
      <c r="G58" s="15"/>
      <c r="H58" s="15"/>
      <c r="I58" s="15"/>
      <c r="J58" s="15"/>
      <c r="K58" s="15">
        <v>10200</v>
      </c>
      <c r="L58" s="15"/>
      <c r="M58" s="15"/>
      <c r="N58" s="292">
        <v>10200</v>
      </c>
      <c r="O58" s="319">
        <v>0</v>
      </c>
    </row>
    <row r="59" spans="1:16" ht="20.25" customHeight="1">
      <c r="A59" s="623">
        <v>239</v>
      </c>
      <c r="B59" s="646" t="s">
        <v>558</v>
      </c>
      <c r="C59" s="15"/>
      <c r="D59" s="15"/>
      <c r="E59" s="15">
        <v>1600</v>
      </c>
      <c r="F59" s="15">
        <v>1600</v>
      </c>
      <c r="G59" s="15">
        <v>0</v>
      </c>
      <c r="H59" s="15">
        <v>0</v>
      </c>
      <c r="I59" s="15"/>
      <c r="J59" s="15">
        <v>0</v>
      </c>
      <c r="K59" s="15">
        <v>1600</v>
      </c>
      <c r="L59" s="15" t="e">
        <v>#REF!</v>
      </c>
      <c r="M59" s="15" t="e">
        <v>#REF!</v>
      </c>
      <c r="N59" s="292">
        <v>1600</v>
      </c>
      <c r="O59" s="319">
        <v>0</v>
      </c>
    </row>
    <row r="60" spans="1:16" ht="20.25" customHeight="1">
      <c r="A60" s="623">
        <v>240</v>
      </c>
      <c r="B60" s="647" t="s">
        <v>647</v>
      </c>
      <c r="C60" s="15"/>
      <c r="D60" s="15"/>
      <c r="E60" s="13">
        <v>72670</v>
      </c>
      <c r="F60" s="13">
        <v>72670</v>
      </c>
      <c r="G60" s="13">
        <v>4738.71</v>
      </c>
      <c r="H60" s="13">
        <v>4738.71</v>
      </c>
      <c r="I60" s="15"/>
      <c r="J60" s="15"/>
      <c r="K60" s="13">
        <v>67931.289999999994</v>
      </c>
      <c r="L60" s="15"/>
      <c r="M60" s="15"/>
      <c r="N60" s="227">
        <v>67931.289999999994</v>
      </c>
      <c r="O60" s="340">
        <v>6.5208614283748449</v>
      </c>
    </row>
    <row r="61" spans="1:16" ht="20.25" customHeight="1">
      <c r="A61" s="623">
        <v>242</v>
      </c>
      <c r="B61" s="646" t="s">
        <v>648</v>
      </c>
      <c r="C61" s="15"/>
      <c r="D61" s="15"/>
      <c r="E61" s="15">
        <v>70</v>
      </c>
      <c r="F61" s="15">
        <v>70</v>
      </c>
      <c r="G61" s="15"/>
      <c r="H61" s="15"/>
      <c r="I61" s="15"/>
      <c r="J61" s="15"/>
      <c r="K61" s="15">
        <v>70</v>
      </c>
      <c r="L61" s="15"/>
      <c r="M61" s="15"/>
      <c r="N61" s="292">
        <v>70</v>
      </c>
      <c r="O61" s="319">
        <v>0</v>
      </c>
    </row>
    <row r="62" spans="1:16" ht="20.25" customHeight="1">
      <c r="A62" s="623">
        <v>243</v>
      </c>
      <c r="B62" s="646" t="s">
        <v>649</v>
      </c>
      <c r="C62" s="15"/>
      <c r="D62" s="15"/>
      <c r="E62" s="15">
        <v>19100</v>
      </c>
      <c r="F62" s="15">
        <v>19100</v>
      </c>
      <c r="G62" s="15"/>
      <c r="H62" s="15"/>
      <c r="I62" s="15"/>
      <c r="J62" s="15"/>
      <c r="K62" s="15">
        <v>19100</v>
      </c>
      <c r="L62" s="15"/>
      <c r="M62" s="15"/>
      <c r="N62" s="292">
        <v>19100</v>
      </c>
      <c r="O62" s="319">
        <v>0</v>
      </c>
    </row>
    <row r="63" spans="1:16" ht="20.25" customHeight="1">
      <c r="A63" s="623">
        <v>249</v>
      </c>
      <c r="B63" s="646" t="s">
        <v>650</v>
      </c>
      <c r="C63" s="15"/>
      <c r="D63" s="15"/>
      <c r="E63" s="15">
        <v>53500</v>
      </c>
      <c r="F63" s="15">
        <v>53500</v>
      </c>
      <c r="G63" s="15">
        <v>4738.71</v>
      </c>
      <c r="H63" s="15">
        <v>4738.71</v>
      </c>
      <c r="I63" s="15"/>
      <c r="J63" s="15"/>
      <c r="K63" s="15">
        <v>48761.29</v>
      </c>
      <c r="L63" s="15"/>
      <c r="M63" s="15"/>
      <c r="N63" s="292">
        <v>48761.29</v>
      </c>
      <c r="O63" s="319">
        <v>8.8574018691588794</v>
      </c>
    </row>
    <row r="64" spans="1:16" s="6" customFormat="1" ht="18.75" customHeight="1">
      <c r="A64" s="619">
        <v>250</v>
      </c>
      <c r="B64" s="13" t="s">
        <v>511</v>
      </c>
      <c r="C64" s="13">
        <v>21000</v>
      </c>
      <c r="D64" s="15"/>
      <c r="E64" s="710">
        <v>227385</v>
      </c>
      <c r="F64" s="710">
        <v>216885</v>
      </c>
      <c r="G64" s="710">
        <v>521.57000000000005</v>
      </c>
      <c r="H64" s="13">
        <v>521.57000000000005</v>
      </c>
      <c r="I64" s="13">
        <v>0</v>
      </c>
      <c r="J64" s="13">
        <v>0</v>
      </c>
      <c r="K64" s="13">
        <v>216363.43</v>
      </c>
      <c r="L64" s="13" t="e">
        <v>#REF!</v>
      </c>
      <c r="M64" s="13" t="e">
        <v>#REF!</v>
      </c>
      <c r="N64" s="227">
        <v>226863.43</v>
      </c>
      <c r="O64" s="340">
        <v>0.24048228323766052</v>
      </c>
      <c r="P64" s="101"/>
    </row>
    <row r="65" spans="1:16" s="6" customFormat="1" ht="18.75" customHeight="1">
      <c r="A65" s="623">
        <v>252</v>
      </c>
      <c r="B65" s="15" t="s">
        <v>368</v>
      </c>
      <c r="C65" s="15"/>
      <c r="D65" s="15"/>
      <c r="E65" s="711">
        <v>6000</v>
      </c>
      <c r="F65" s="711">
        <v>6000</v>
      </c>
      <c r="G65" s="710"/>
      <c r="H65" s="13"/>
      <c r="I65" s="13"/>
      <c r="J65" s="13"/>
      <c r="K65" s="15">
        <v>6000</v>
      </c>
      <c r="L65" s="15">
        <v>0</v>
      </c>
      <c r="M65" s="15" t="e">
        <v>#REF!</v>
      </c>
      <c r="N65" s="292">
        <v>6000</v>
      </c>
      <c r="O65" s="319">
        <v>0</v>
      </c>
      <c r="P65" s="101"/>
    </row>
    <row r="66" spans="1:16" s="6" customFormat="1" ht="18.75" customHeight="1">
      <c r="A66" s="623">
        <v>253</v>
      </c>
      <c r="B66" s="15" t="s">
        <v>370</v>
      </c>
      <c r="C66" s="15"/>
      <c r="D66" s="15"/>
      <c r="E66" s="711">
        <v>10000</v>
      </c>
      <c r="F66" s="711">
        <v>10000</v>
      </c>
      <c r="G66" s="710"/>
      <c r="H66" s="13"/>
      <c r="I66" s="13"/>
      <c r="J66" s="13"/>
      <c r="K66" s="15">
        <v>10000</v>
      </c>
      <c r="L66" s="15" t="e">
        <v>#REF!</v>
      </c>
      <c r="M66" s="15" t="e">
        <v>#REF!</v>
      </c>
      <c r="N66" s="292">
        <v>10000</v>
      </c>
      <c r="O66" s="319">
        <v>0</v>
      </c>
      <c r="P66" s="101"/>
    </row>
    <row r="67" spans="1:16" s="6" customFormat="1" ht="18.75" customHeight="1">
      <c r="A67" s="623">
        <v>254</v>
      </c>
      <c r="B67" s="15" t="s">
        <v>559</v>
      </c>
      <c r="C67" s="15">
        <v>1000</v>
      </c>
      <c r="D67" s="15"/>
      <c r="E67" s="711">
        <v>6800</v>
      </c>
      <c r="F67" s="711">
        <v>6300</v>
      </c>
      <c r="G67" s="15"/>
      <c r="H67" s="15"/>
      <c r="I67" s="15"/>
      <c r="J67" s="15"/>
      <c r="K67" s="15">
        <v>6300</v>
      </c>
      <c r="L67" s="15"/>
      <c r="M67" s="15"/>
      <c r="N67" s="292">
        <v>6800</v>
      </c>
      <c r="O67" s="319">
        <v>0</v>
      </c>
      <c r="P67" s="101"/>
    </row>
    <row r="68" spans="1:16" s="6" customFormat="1" ht="18.75" customHeight="1">
      <c r="A68" s="623">
        <v>255</v>
      </c>
      <c r="B68" s="15" t="s">
        <v>560</v>
      </c>
      <c r="C68" s="15">
        <v>20000</v>
      </c>
      <c r="D68" s="15"/>
      <c r="E68" s="711">
        <v>138850</v>
      </c>
      <c r="F68" s="711">
        <v>128850</v>
      </c>
      <c r="G68" s="15">
        <v>104.01</v>
      </c>
      <c r="H68" s="15">
        <v>104.01</v>
      </c>
      <c r="I68" s="15"/>
      <c r="J68" s="15"/>
      <c r="K68" s="15">
        <v>128745.99</v>
      </c>
      <c r="L68" s="15"/>
      <c r="M68" s="15"/>
      <c r="N68" s="292">
        <v>138745.99</v>
      </c>
      <c r="O68" s="319">
        <v>8.0721769499417936E-2</v>
      </c>
      <c r="P68" s="101"/>
    </row>
    <row r="69" spans="1:16" s="6" customFormat="1" ht="15.75" customHeight="1">
      <c r="A69" s="623">
        <v>256</v>
      </c>
      <c r="B69" s="15" t="s">
        <v>561</v>
      </c>
      <c r="C69" s="15"/>
      <c r="D69" s="15"/>
      <c r="E69" s="711">
        <v>39500</v>
      </c>
      <c r="F69" s="711">
        <v>39500</v>
      </c>
      <c r="G69" s="15">
        <v>417.56</v>
      </c>
      <c r="H69" s="15">
        <v>417.56</v>
      </c>
      <c r="I69" s="15"/>
      <c r="J69" s="15"/>
      <c r="K69" s="15">
        <v>39082.44</v>
      </c>
      <c r="L69" s="15"/>
      <c r="M69" s="15"/>
      <c r="N69" s="292">
        <v>39082.44</v>
      </c>
      <c r="O69" s="319">
        <v>1.0571139240506329</v>
      </c>
      <c r="P69" s="101"/>
    </row>
    <row r="70" spans="1:16" s="6" customFormat="1" ht="15.75" customHeight="1">
      <c r="A70" s="623">
        <v>257</v>
      </c>
      <c r="B70" s="15" t="s">
        <v>376</v>
      </c>
      <c r="C70" s="15"/>
      <c r="D70" s="15"/>
      <c r="E70" s="711">
        <v>3800</v>
      </c>
      <c r="F70" s="711">
        <v>3800</v>
      </c>
      <c r="G70" s="15"/>
      <c r="H70" s="15"/>
      <c r="I70" s="15"/>
      <c r="J70" s="15"/>
      <c r="K70" s="15">
        <v>3800</v>
      </c>
      <c r="L70" s="15"/>
      <c r="M70" s="15"/>
      <c r="N70" s="292">
        <v>3800</v>
      </c>
      <c r="O70" s="319">
        <v>0</v>
      </c>
      <c r="P70" s="101"/>
    </row>
    <row r="71" spans="1:16" s="6" customFormat="1" ht="15.75" customHeight="1">
      <c r="A71" s="623">
        <v>259</v>
      </c>
      <c r="B71" s="15" t="s">
        <v>562</v>
      </c>
      <c r="C71" s="15"/>
      <c r="D71" s="15"/>
      <c r="E71" s="711">
        <v>22435</v>
      </c>
      <c r="F71" s="711">
        <v>22435</v>
      </c>
      <c r="G71" s="15"/>
      <c r="H71" s="15"/>
      <c r="I71" s="15"/>
      <c r="J71" s="15"/>
      <c r="K71" s="15">
        <v>22435</v>
      </c>
      <c r="L71" s="15"/>
      <c r="M71" s="15"/>
      <c r="N71" s="292">
        <v>22435</v>
      </c>
      <c r="O71" s="319">
        <v>0</v>
      </c>
      <c r="P71" s="101"/>
    </row>
    <row r="72" spans="1:16" ht="18" customHeight="1">
      <c r="A72" s="619" t="s">
        <v>379</v>
      </c>
      <c r="B72" s="13" t="s">
        <v>380</v>
      </c>
      <c r="C72" s="13">
        <v>668800</v>
      </c>
      <c r="D72" s="15"/>
      <c r="E72" s="13">
        <v>733074</v>
      </c>
      <c r="F72" s="13">
        <v>498674</v>
      </c>
      <c r="G72" s="13">
        <v>30594.190000000002</v>
      </c>
      <c r="H72" s="13">
        <v>73360.75</v>
      </c>
      <c r="I72" s="13">
        <v>722.2</v>
      </c>
      <c r="J72" s="13">
        <v>625.95000000000005</v>
      </c>
      <c r="K72" s="13">
        <v>425313.25</v>
      </c>
      <c r="L72" s="13" t="e">
        <v>#REF!</v>
      </c>
      <c r="M72" s="13" t="e">
        <v>#REF!</v>
      </c>
      <c r="N72" s="227">
        <v>659713.25</v>
      </c>
      <c r="O72" s="340">
        <v>14.711164006946422</v>
      </c>
    </row>
    <row r="73" spans="1:16" ht="18" customHeight="1">
      <c r="A73" s="623">
        <v>261</v>
      </c>
      <c r="B73" s="15" t="s">
        <v>651</v>
      </c>
      <c r="C73" s="13"/>
      <c r="D73" s="15"/>
      <c r="E73" s="15">
        <v>37000</v>
      </c>
      <c r="F73" s="15">
        <v>37000</v>
      </c>
      <c r="G73" s="13"/>
      <c r="H73" s="13"/>
      <c r="I73" s="13"/>
      <c r="J73" s="15"/>
      <c r="K73" s="15">
        <v>37000</v>
      </c>
      <c r="L73" s="13"/>
      <c r="M73" s="13"/>
      <c r="N73" s="227">
        <v>37000</v>
      </c>
      <c r="O73" s="340"/>
    </row>
    <row r="74" spans="1:16" ht="18" customHeight="1">
      <c r="A74" s="623">
        <v>262</v>
      </c>
      <c r="B74" s="15" t="s">
        <v>563</v>
      </c>
      <c r="C74" s="15">
        <v>40000</v>
      </c>
      <c r="D74" s="15"/>
      <c r="E74" s="15">
        <v>107318</v>
      </c>
      <c r="F74" s="15">
        <v>87318</v>
      </c>
      <c r="G74" s="15">
        <v>51.04</v>
      </c>
      <c r="H74" s="15">
        <v>676.99</v>
      </c>
      <c r="I74" s="15">
        <v>625.95000000000005</v>
      </c>
      <c r="J74" s="15">
        <v>625.95000000000005</v>
      </c>
      <c r="K74" s="15">
        <v>86641.01</v>
      </c>
      <c r="L74" s="15"/>
      <c r="M74" s="15"/>
      <c r="N74" s="292">
        <v>106641.01</v>
      </c>
      <c r="O74" s="319">
        <v>0.77531551341075156</v>
      </c>
    </row>
    <row r="75" spans="1:16" ht="15.75" customHeight="1">
      <c r="A75" s="623">
        <v>263</v>
      </c>
      <c r="B75" s="15" t="s">
        <v>600</v>
      </c>
      <c r="C75" s="15"/>
      <c r="D75" s="15"/>
      <c r="E75" s="15">
        <v>3500</v>
      </c>
      <c r="F75" s="15">
        <v>3500</v>
      </c>
      <c r="G75" s="15"/>
      <c r="H75" s="15"/>
      <c r="I75" s="15"/>
      <c r="J75" s="15"/>
      <c r="K75" s="15">
        <v>3500</v>
      </c>
      <c r="L75" s="15"/>
      <c r="M75" s="15"/>
      <c r="N75" s="292">
        <v>3500</v>
      </c>
      <c r="O75" s="319">
        <v>0</v>
      </c>
    </row>
    <row r="76" spans="1:16" ht="18" customHeight="1">
      <c r="A76" s="623">
        <v>265</v>
      </c>
      <c r="B76" s="15" t="s">
        <v>564</v>
      </c>
      <c r="C76" s="15">
        <v>613000</v>
      </c>
      <c r="D76" s="15"/>
      <c r="E76" s="15">
        <v>532961</v>
      </c>
      <c r="F76" s="15">
        <v>326461</v>
      </c>
      <c r="G76" s="15">
        <v>10548.06</v>
      </c>
      <c r="H76" s="15">
        <v>52688.67</v>
      </c>
      <c r="I76" s="15">
        <v>96.25</v>
      </c>
      <c r="J76" s="15"/>
      <c r="K76" s="15">
        <v>273772.33</v>
      </c>
      <c r="L76" s="15"/>
      <c r="M76" s="15"/>
      <c r="N76" s="292">
        <v>480272.33</v>
      </c>
      <c r="O76" s="319">
        <v>16.139345894302842</v>
      </c>
    </row>
    <row r="77" spans="1:16" ht="18" customHeight="1">
      <c r="A77" s="623">
        <v>269</v>
      </c>
      <c r="B77" s="15" t="s">
        <v>565</v>
      </c>
      <c r="C77" s="15">
        <v>15800</v>
      </c>
      <c r="D77" s="15"/>
      <c r="E77" s="15">
        <v>52295</v>
      </c>
      <c r="F77" s="15">
        <v>44395</v>
      </c>
      <c r="G77" s="15">
        <v>19995.09</v>
      </c>
      <c r="H77" s="15">
        <v>19995.09</v>
      </c>
      <c r="I77" s="15"/>
      <c r="J77" s="15"/>
      <c r="K77" s="15">
        <v>24399.91</v>
      </c>
      <c r="L77" s="15"/>
      <c r="M77" s="15"/>
      <c r="N77" s="292">
        <v>32299.91</v>
      </c>
      <c r="O77" s="319">
        <v>45.039058452528444</v>
      </c>
    </row>
    <row r="78" spans="1:16" ht="18" customHeight="1">
      <c r="A78" s="619" t="s">
        <v>389</v>
      </c>
      <c r="B78" s="13" t="s">
        <v>390</v>
      </c>
      <c r="C78" s="13">
        <v>2700</v>
      </c>
      <c r="D78" s="13"/>
      <c r="E78" s="13">
        <v>268645</v>
      </c>
      <c r="F78" s="13">
        <v>267295</v>
      </c>
      <c r="G78" s="13">
        <v>2290.4299999999998</v>
      </c>
      <c r="H78" s="13">
        <v>2290.4299999999998</v>
      </c>
      <c r="I78" s="13">
        <v>0</v>
      </c>
      <c r="J78" s="13">
        <v>0</v>
      </c>
      <c r="K78" s="13">
        <v>265004.57</v>
      </c>
      <c r="L78" s="13" t="e">
        <v>#REF!</v>
      </c>
      <c r="M78" s="13" t="e">
        <v>#REF!</v>
      </c>
      <c r="N78" s="227">
        <v>266354.57</v>
      </c>
      <c r="O78" s="340">
        <v>0.85689219775903025</v>
      </c>
    </row>
    <row r="79" spans="1:16" ht="18" customHeight="1">
      <c r="A79" s="623">
        <v>271</v>
      </c>
      <c r="B79" s="15" t="s">
        <v>392</v>
      </c>
      <c r="C79" s="13"/>
      <c r="D79" s="15"/>
      <c r="E79" s="15">
        <v>3000</v>
      </c>
      <c r="F79" s="15">
        <v>3000</v>
      </c>
      <c r="G79" s="13"/>
      <c r="H79" s="13"/>
      <c r="I79" s="13"/>
      <c r="J79" s="13"/>
      <c r="K79" s="15">
        <v>3000</v>
      </c>
      <c r="L79" s="13"/>
      <c r="M79" s="13"/>
      <c r="N79" s="292">
        <v>3000</v>
      </c>
      <c r="O79" s="340">
        <v>0</v>
      </c>
    </row>
    <row r="80" spans="1:16" ht="18" customHeight="1">
      <c r="A80" s="623">
        <v>272</v>
      </c>
      <c r="B80" s="15" t="s">
        <v>652</v>
      </c>
      <c r="C80" s="13"/>
      <c r="D80" s="15"/>
      <c r="E80" s="15">
        <v>700</v>
      </c>
      <c r="F80" s="15">
        <v>700</v>
      </c>
      <c r="G80" s="13"/>
      <c r="H80" s="13"/>
      <c r="I80" s="13"/>
      <c r="J80" s="13"/>
      <c r="K80" s="15">
        <v>700</v>
      </c>
      <c r="L80" s="13"/>
      <c r="M80" s="13"/>
      <c r="N80" s="292">
        <v>700</v>
      </c>
      <c r="O80" s="340">
        <v>0</v>
      </c>
    </row>
    <row r="81" spans="1:15" ht="18" customHeight="1">
      <c r="A81" s="623">
        <v>273</v>
      </c>
      <c r="B81" s="15" t="s">
        <v>607</v>
      </c>
      <c r="C81" s="13"/>
      <c r="D81" s="15"/>
      <c r="E81" s="15">
        <v>30000</v>
      </c>
      <c r="F81" s="15">
        <v>30000</v>
      </c>
      <c r="G81" s="15">
        <v>1292.83</v>
      </c>
      <c r="H81" s="15">
        <v>1292.83</v>
      </c>
      <c r="I81" s="13"/>
      <c r="J81" s="13"/>
      <c r="K81" s="15">
        <v>28707.17</v>
      </c>
      <c r="L81" s="13"/>
      <c r="M81" s="13"/>
      <c r="N81" s="292">
        <v>28707.17</v>
      </c>
      <c r="O81" s="319">
        <v>4.3094333333333328</v>
      </c>
    </row>
    <row r="82" spans="1:15" ht="18" customHeight="1">
      <c r="A82" s="623">
        <v>274</v>
      </c>
      <c r="B82" s="15" t="s">
        <v>566</v>
      </c>
      <c r="C82" s="15">
        <v>1500</v>
      </c>
      <c r="D82" s="15"/>
      <c r="E82" s="15">
        <v>33745</v>
      </c>
      <c r="F82" s="15">
        <v>32995</v>
      </c>
      <c r="G82" s="15">
        <v>385.2</v>
      </c>
      <c r="H82" s="15">
        <v>385.2</v>
      </c>
      <c r="I82" s="15"/>
      <c r="J82" s="15"/>
      <c r="K82" s="15">
        <v>32609.8</v>
      </c>
      <c r="L82" s="15"/>
      <c r="M82" s="15"/>
      <c r="N82" s="292">
        <v>33359.800000000003</v>
      </c>
      <c r="O82" s="319">
        <v>1.167449613577815</v>
      </c>
    </row>
    <row r="83" spans="1:15" ht="18" customHeight="1">
      <c r="A83" s="623">
        <v>275</v>
      </c>
      <c r="B83" s="15" t="s">
        <v>608</v>
      </c>
      <c r="C83" s="15"/>
      <c r="D83" s="15"/>
      <c r="E83" s="15">
        <v>100000</v>
      </c>
      <c r="F83" s="15">
        <v>100000</v>
      </c>
      <c r="G83" s="15">
        <v>612.4</v>
      </c>
      <c r="H83" s="15">
        <v>612.4</v>
      </c>
      <c r="I83" s="15"/>
      <c r="J83" s="15"/>
      <c r="K83" s="15">
        <v>99387.6</v>
      </c>
      <c r="L83" s="15"/>
      <c r="M83" s="15"/>
      <c r="N83" s="292">
        <v>99387.6</v>
      </c>
      <c r="O83" s="319">
        <v>0.61240000000000006</v>
      </c>
    </row>
    <row r="84" spans="1:15" ht="18" customHeight="1">
      <c r="A84" s="623">
        <v>279</v>
      </c>
      <c r="B84" s="15" t="s">
        <v>567</v>
      </c>
      <c r="C84" s="15">
        <v>1200</v>
      </c>
      <c r="D84" s="15"/>
      <c r="E84" s="15">
        <v>101200</v>
      </c>
      <c r="F84" s="15">
        <v>100600</v>
      </c>
      <c r="G84" s="15"/>
      <c r="H84" s="15"/>
      <c r="I84" s="15"/>
      <c r="J84" s="15"/>
      <c r="K84" s="15">
        <v>100600</v>
      </c>
      <c r="L84" s="15"/>
      <c r="M84" s="15"/>
      <c r="N84" s="292">
        <v>101200</v>
      </c>
      <c r="O84" s="319">
        <v>0</v>
      </c>
    </row>
    <row r="85" spans="1:15" ht="17.25" customHeight="1">
      <c r="A85" s="619" t="s">
        <v>403</v>
      </c>
      <c r="B85" s="13" t="s">
        <v>404</v>
      </c>
      <c r="C85" s="13">
        <v>800</v>
      </c>
      <c r="D85" s="13">
        <v>0</v>
      </c>
      <c r="E85" s="13">
        <v>64060</v>
      </c>
      <c r="F85" s="13">
        <v>64060</v>
      </c>
      <c r="G85" s="15"/>
      <c r="H85" s="13">
        <v>0</v>
      </c>
      <c r="I85" s="13">
        <v>0</v>
      </c>
      <c r="J85" s="13">
        <v>0</v>
      </c>
      <c r="K85" s="13">
        <v>64060</v>
      </c>
      <c r="L85" s="13" t="e">
        <v>#REF!</v>
      </c>
      <c r="M85" s="13" t="e">
        <v>#REF!</v>
      </c>
      <c r="N85" s="227">
        <v>64060</v>
      </c>
      <c r="O85" s="319">
        <v>0</v>
      </c>
    </row>
    <row r="86" spans="1:15" ht="18.75" hidden="1" customHeight="1">
      <c r="A86" s="623">
        <v>280</v>
      </c>
      <c r="B86" s="15" t="s">
        <v>404</v>
      </c>
      <c r="C86" s="15">
        <v>800</v>
      </c>
      <c r="D86" s="15"/>
      <c r="E86" s="15">
        <v>2172</v>
      </c>
      <c r="F86" s="15">
        <v>160</v>
      </c>
      <c r="G86" s="15"/>
      <c r="H86" s="15"/>
      <c r="I86" s="15"/>
      <c r="J86" s="15"/>
      <c r="K86" s="15"/>
      <c r="L86" s="15"/>
      <c r="M86" s="15"/>
      <c r="N86" s="292">
        <v>2172</v>
      </c>
      <c r="O86" s="319">
        <v>0</v>
      </c>
    </row>
    <row r="87" spans="1:15" ht="21" customHeight="1">
      <c r="A87" s="619">
        <v>290</v>
      </c>
      <c r="B87" s="13" t="s">
        <v>512</v>
      </c>
      <c r="C87" s="13"/>
      <c r="D87" s="15"/>
      <c r="E87" s="13">
        <v>2322</v>
      </c>
      <c r="F87" s="13">
        <v>2322</v>
      </c>
      <c r="G87" s="13"/>
      <c r="H87" s="13">
        <v>2270.54</v>
      </c>
      <c r="I87" s="13">
        <v>0</v>
      </c>
      <c r="J87" s="13"/>
      <c r="K87" s="13">
        <v>51.460000000000036</v>
      </c>
      <c r="L87" s="16" t="e">
        <v>#REF!</v>
      </c>
      <c r="M87" s="16" t="e">
        <v>#REF!</v>
      </c>
      <c r="N87" s="227">
        <v>51.460000000000036</v>
      </c>
      <c r="O87" s="340">
        <v>97.783807062876832</v>
      </c>
    </row>
    <row r="88" spans="1:15" ht="19.5" hidden="1" customHeight="1">
      <c r="A88" s="623">
        <v>295</v>
      </c>
      <c r="B88" s="14" t="s">
        <v>568</v>
      </c>
      <c r="C88" s="14"/>
      <c r="D88" s="17"/>
      <c r="E88" s="15">
        <v>780</v>
      </c>
      <c r="F88" s="15">
        <v>780</v>
      </c>
      <c r="G88" s="17"/>
      <c r="H88" s="15">
        <v>779.38</v>
      </c>
      <c r="I88" s="17"/>
      <c r="J88" s="15">
        <v>753.89</v>
      </c>
      <c r="K88" s="13">
        <v>0.62000000000000455</v>
      </c>
      <c r="L88" s="17"/>
      <c r="M88" s="17"/>
      <c r="N88" s="712">
        <v>0.62000000000000455</v>
      </c>
      <c r="O88" s="340">
        <v>99.920512820512812</v>
      </c>
    </row>
    <row r="89" spans="1:15" ht="16.5" customHeight="1">
      <c r="A89" s="623">
        <v>296</v>
      </c>
      <c r="B89" s="14" t="s">
        <v>569</v>
      </c>
      <c r="C89" s="14"/>
      <c r="D89" s="17"/>
      <c r="E89" s="15">
        <v>50</v>
      </c>
      <c r="F89" s="15">
        <v>50</v>
      </c>
      <c r="G89" s="17"/>
      <c r="H89" s="15"/>
      <c r="I89" s="17"/>
      <c r="J89" s="15"/>
      <c r="K89" s="15">
        <v>50</v>
      </c>
      <c r="L89" s="17"/>
      <c r="M89" s="17"/>
      <c r="N89" s="15">
        <v>50</v>
      </c>
      <c r="O89" s="340">
        <v>0</v>
      </c>
    </row>
    <row r="90" spans="1:15" ht="19.5" customHeight="1">
      <c r="A90" s="623">
        <v>297</v>
      </c>
      <c r="B90" s="14" t="s">
        <v>570</v>
      </c>
      <c r="C90" s="292"/>
      <c r="D90" s="17"/>
      <c r="E90" s="15">
        <v>2177</v>
      </c>
      <c r="F90" s="15">
        <v>2177</v>
      </c>
      <c r="G90" s="15"/>
      <c r="H90" s="15">
        <v>2176.38</v>
      </c>
      <c r="I90" s="15"/>
      <c r="J90" s="15"/>
      <c r="K90" s="15">
        <v>0.61999999999989086</v>
      </c>
      <c r="L90" s="17"/>
      <c r="M90" s="17"/>
      <c r="N90" s="292">
        <v>0.61999999999989086</v>
      </c>
      <c r="O90" s="319">
        <v>99.971520440973833</v>
      </c>
    </row>
    <row r="91" spans="1:15" ht="18.75" customHeight="1">
      <c r="A91" s="623">
        <v>298</v>
      </c>
      <c r="B91" s="14" t="s">
        <v>571</v>
      </c>
      <c r="C91" s="292"/>
      <c r="D91" s="17"/>
      <c r="E91" s="15">
        <v>95</v>
      </c>
      <c r="F91" s="15">
        <v>95</v>
      </c>
      <c r="G91" s="15"/>
      <c r="H91" s="15">
        <v>94.16</v>
      </c>
      <c r="I91" s="15"/>
      <c r="J91" s="15"/>
      <c r="K91" s="15">
        <v>0.84000000000000341</v>
      </c>
      <c r="L91" s="17"/>
      <c r="M91" s="17"/>
      <c r="N91" s="292">
        <v>0.84000000000000341</v>
      </c>
      <c r="O91" s="319">
        <v>99.115789473684202</v>
      </c>
    </row>
    <row r="92" spans="1:15" ht="19.5" hidden="1" customHeight="1">
      <c r="A92" s="623">
        <v>299</v>
      </c>
      <c r="B92" s="14" t="s">
        <v>572</v>
      </c>
      <c r="C92" s="14"/>
      <c r="D92" s="17"/>
      <c r="E92" s="15">
        <v>62.6</v>
      </c>
      <c r="F92" s="15">
        <v>62.6</v>
      </c>
      <c r="G92" s="17"/>
      <c r="H92" s="15">
        <v>62.6</v>
      </c>
      <c r="I92" s="17"/>
      <c r="J92" s="15">
        <v>62.6</v>
      </c>
      <c r="K92" s="17"/>
      <c r="L92" s="17"/>
      <c r="M92" s="17"/>
      <c r="N92" s="712">
        <v>0</v>
      </c>
      <c r="O92" s="321"/>
    </row>
    <row r="93" spans="1:15" ht="18" customHeight="1">
      <c r="A93" s="624" t="s">
        <v>465</v>
      </c>
      <c r="B93" s="19" t="s">
        <v>513</v>
      </c>
      <c r="C93" s="20">
        <v>6075690</v>
      </c>
      <c r="D93" s="20">
        <v>0</v>
      </c>
      <c r="E93" s="20">
        <v>7330099</v>
      </c>
      <c r="F93" s="20">
        <v>5561854</v>
      </c>
      <c r="G93" s="713">
        <v>127914.77999999998</v>
      </c>
      <c r="H93" s="20">
        <v>3082921.43</v>
      </c>
      <c r="I93" s="20">
        <v>1243876.7</v>
      </c>
      <c r="J93" s="20">
        <v>553477.85</v>
      </c>
      <c r="K93" s="20">
        <v>2478932.5699999998</v>
      </c>
      <c r="L93" s="20" t="e">
        <v>#REF!</v>
      </c>
      <c r="M93" s="20" t="e">
        <v>#REF!</v>
      </c>
      <c r="N93" s="714">
        <v>4247177.57</v>
      </c>
      <c r="O93" s="322">
        <v>55.42974393071087</v>
      </c>
    </row>
    <row r="94" spans="1:15" ht="18" customHeight="1">
      <c r="A94" s="619">
        <v>300</v>
      </c>
      <c r="B94" s="12" t="s">
        <v>573</v>
      </c>
      <c r="C94" s="13">
        <v>133000</v>
      </c>
      <c r="D94" s="15"/>
      <c r="E94" s="13">
        <v>349806</v>
      </c>
      <c r="F94" s="13">
        <v>283306</v>
      </c>
      <c r="G94" s="13">
        <v>802.5</v>
      </c>
      <c r="H94" s="13">
        <v>162323.67000000001</v>
      </c>
      <c r="I94" s="13">
        <v>5029</v>
      </c>
      <c r="J94" s="13">
        <v>5029</v>
      </c>
      <c r="K94" s="13">
        <v>120982.32999999999</v>
      </c>
      <c r="L94" s="13" t="e">
        <v>#REF!</v>
      </c>
      <c r="M94" s="13" t="e">
        <v>#REF!</v>
      </c>
      <c r="N94" s="227">
        <v>187482.33</v>
      </c>
      <c r="O94" s="340">
        <v>57.29623446026558</v>
      </c>
    </row>
    <row r="95" spans="1:15" ht="17.25" customHeight="1">
      <c r="A95" s="623">
        <v>301</v>
      </c>
      <c r="B95" s="14" t="s">
        <v>574</v>
      </c>
      <c r="C95" s="15">
        <v>100000</v>
      </c>
      <c r="D95" s="15"/>
      <c r="E95" s="15">
        <v>92422</v>
      </c>
      <c r="F95" s="15">
        <v>42422</v>
      </c>
      <c r="G95" s="15">
        <v>802.5</v>
      </c>
      <c r="H95" s="15">
        <v>5951.73</v>
      </c>
      <c r="I95" s="15">
        <v>5029</v>
      </c>
      <c r="J95" s="15">
        <v>5029</v>
      </c>
      <c r="K95" s="15">
        <v>36470.270000000004</v>
      </c>
      <c r="L95" s="13"/>
      <c r="M95" s="13"/>
      <c r="N95" s="292">
        <v>86470.27</v>
      </c>
      <c r="O95" s="319">
        <v>14.029819433312904</v>
      </c>
    </row>
    <row r="96" spans="1:15" ht="15.75" customHeight="1">
      <c r="A96" s="623">
        <v>302</v>
      </c>
      <c r="B96" s="14" t="s">
        <v>575</v>
      </c>
      <c r="C96" s="15"/>
      <c r="D96" s="15"/>
      <c r="E96" s="15">
        <v>1000</v>
      </c>
      <c r="F96" s="15">
        <v>1000</v>
      </c>
      <c r="G96" s="15"/>
      <c r="H96" s="15">
        <v>0</v>
      </c>
      <c r="I96" s="15"/>
      <c r="J96" s="15"/>
      <c r="K96" s="15">
        <v>1000</v>
      </c>
      <c r="L96" s="13"/>
      <c r="M96" s="13"/>
      <c r="N96" s="292">
        <v>1000</v>
      </c>
      <c r="O96" s="319">
        <v>0</v>
      </c>
    </row>
    <row r="97" spans="1:16" ht="15.75" customHeight="1">
      <c r="A97" s="623">
        <v>303</v>
      </c>
      <c r="B97" s="14" t="s">
        <v>576</v>
      </c>
      <c r="C97" s="15">
        <v>33000</v>
      </c>
      <c r="D97" s="15"/>
      <c r="E97" s="15">
        <v>29000</v>
      </c>
      <c r="F97" s="15">
        <v>12500</v>
      </c>
      <c r="G97" s="15"/>
      <c r="H97" s="15">
        <v>0</v>
      </c>
      <c r="I97" s="15"/>
      <c r="J97" s="15"/>
      <c r="K97" s="15">
        <v>12500</v>
      </c>
      <c r="L97" s="13"/>
      <c r="M97" s="13"/>
      <c r="N97" s="292">
        <v>29000</v>
      </c>
      <c r="O97" s="319">
        <v>0</v>
      </c>
    </row>
    <row r="98" spans="1:16" ht="16.5" customHeight="1">
      <c r="A98" s="623">
        <v>304</v>
      </c>
      <c r="B98" s="14" t="s">
        <v>577</v>
      </c>
      <c r="C98" s="15"/>
      <c r="D98" s="15"/>
      <c r="E98" s="15">
        <v>23324</v>
      </c>
      <c r="F98" s="15">
        <v>23324</v>
      </c>
      <c r="G98" s="15"/>
      <c r="H98" s="15"/>
      <c r="I98" s="15"/>
      <c r="J98" s="15"/>
      <c r="K98" s="15">
        <v>23324</v>
      </c>
      <c r="L98" s="13"/>
      <c r="M98" s="13"/>
      <c r="N98" s="292">
        <v>23324</v>
      </c>
      <c r="O98" s="319">
        <v>0</v>
      </c>
    </row>
    <row r="99" spans="1:16" ht="13.5" customHeight="1">
      <c r="A99" s="623">
        <v>305</v>
      </c>
      <c r="B99" s="14" t="s">
        <v>578</v>
      </c>
      <c r="C99" s="15"/>
      <c r="D99" s="15"/>
      <c r="E99" s="15">
        <v>12000</v>
      </c>
      <c r="F99" s="15">
        <v>12000</v>
      </c>
      <c r="G99" s="15"/>
      <c r="H99" s="15">
        <v>0</v>
      </c>
      <c r="I99" s="15"/>
      <c r="J99" s="15"/>
      <c r="K99" s="15">
        <v>12000</v>
      </c>
      <c r="L99" s="13"/>
      <c r="M99" s="13"/>
      <c r="N99" s="292">
        <v>12000</v>
      </c>
      <c r="O99" s="319">
        <v>0</v>
      </c>
    </row>
    <row r="100" spans="1:16" ht="9.75" hidden="1" customHeight="1">
      <c r="A100" s="623">
        <v>307</v>
      </c>
      <c r="B100" s="14" t="s">
        <v>579</v>
      </c>
      <c r="C100" s="15"/>
      <c r="D100" s="15"/>
      <c r="E100" s="15"/>
      <c r="F100" s="15"/>
      <c r="G100" s="15">
        <v>156371.94</v>
      </c>
      <c r="H100" s="15">
        <v>312743.88</v>
      </c>
      <c r="I100" s="15"/>
      <c r="J100" s="15"/>
      <c r="K100" s="15">
        <v>-312743.88</v>
      </c>
      <c r="L100" s="13"/>
      <c r="M100" s="13"/>
      <c r="N100" s="292">
        <v>-312743.88</v>
      </c>
      <c r="O100" s="319" t="e">
        <v>#DIV/0!</v>
      </c>
    </row>
    <row r="101" spans="1:16" ht="14.25" customHeight="1">
      <c r="A101" s="623">
        <v>308</v>
      </c>
      <c r="B101" s="14" t="s">
        <v>601</v>
      </c>
      <c r="C101" s="15"/>
      <c r="D101" s="15"/>
      <c r="E101" s="15">
        <v>192060</v>
      </c>
      <c r="F101" s="15">
        <v>192060</v>
      </c>
      <c r="G101" s="15"/>
      <c r="H101" s="15">
        <v>156371.94</v>
      </c>
      <c r="I101" s="15"/>
      <c r="J101" s="15"/>
      <c r="K101" s="15">
        <v>35688.06</v>
      </c>
      <c r="L101" s="13"/>
      <c r="M101" s="13"/>
      <c r="N101" s="292">
        <v>35688.06</v>
      </c>
      <c r="O101" s="319">
        <v>81.418275538894093</v>
      </c>
    </row>
    <row r="102" spans="1:16" ht="14.25" hidden="1" customHeight="1">
      <c r="A102" s="623">
        <v>309</v>
      </c>
      <c r="B102" s="14" t="s">
        <v>580</v>
      </c>
      <c r="C102" s="15"/>
      <c r="D102" s="15"/>
      <c r="E102" s="15"/>
      <c r="F102" s="15"/>
      <c r="G102" s="15"/>
      <c r="H102" s="15">
        <v>0</v>
      </c>
      <c r="I102" s="15"/>
      <c r="J102" s="15"/>
      <c r="K102" s="15">
        <v>0</v>
      </c>
      <c r="L102" s="13"/>
      <c r="M102" s="13"/>
      <c r="N102" s="292">
        <v>0</v>
      </c>
      <c r="O102" s="319" t="e">
        <v>#DIV/0!</v>
      </c>
    </row>
    <row r="103" spans="1:16" ht="18" customHeight="1">
      <c r="A103" s="619">
        <v>310</v>
      </c>
      <c r="B103" s="12" t="s">
        <v>581</v>
      </c>
      <c r="C103" s="15"/>
      <c r="D103" s="15"/>
      <c r="E103" s="13">
        <v>202479</v>
      </c>
      <c r="F103" s="13">
        <v>202479</v>
      </c>
      <c r="G103" s="13">
        <v>44392.37</v>
      </c>
      <c r="H103" s="13">
        <v>193871.37</v>
      </c>
      <c r="I103" s="13">
        <v>101008</v>
      </c>
      <c r="J103" s="13">
        <v>56710</v>
      </c>
      <c r="K103" s="13">
        <v>8607.6300000000047</v>
      </c>
      <c r="L103" s="13" t="e">
        <v>#REF!</v>
      </c>
      <c r="M103" s="13" t="e">
        <v>#REF!</v>
      </c>
      <c r="N103" s="227">
        <v>8607.6300000000047</v>
      </c>
      <c r="O103" s="340">
        <v>95.748877661387098</v>
      </c>
      <c r="P103" s="304"/>
    </row>
    <row r="104" spans="1:16" ht="0.75" customHeight="1">
      <c r="A104" s="623">
        <v>314</v>
      </c>
      <c r="B104" s="14" t="s">
        <v>582</v>
      </c>
      <c r="C104" s="15"/>
      <c r="D104" s="15"/>
      <c r="E104" s="15">
        <v>149479</v>
      </c>
      <c r="F104" s="15">
        <v>101008</v>
      </c>
      <c r="G104" s="15">
        <v>56710</v>
      </c>
      <c r="H104" s="15">
        <v>214428</v>
      </c>
      <c r="I104" s="15">
        <v>56710</v>
      </c>
      <c r="J104" s="15"/>
      <c r="K104" s="15"/>
      <c r="L104" s="15"/>
      <c r="M104" s="15"/>
      <c r="N104" s="292"/>
      <c r="O104" s="319"/>
      <c r="P104" s="304"/>
    </row>
    <row r="105" spans="1:16" ht="18" customHeight="1">
      <c r="A105" s="619">
        <v>320</v>
      </c>
      <c r="B105" s="13" t="s">
        <v>583</v>
      </c>
      <c r="C105" s="13">
        <v>1700000</v>
      </c>
      <c r="D105" s="15"/>
      <c r="E105" s="13">
        <v>1738277</v>
      </c>
      <c r="F105" s="13">
        <v>1198277</v>
      </c>
      <c r="G105" s="13">
        <v>31895.03</v>
      </c>
      <c r="H105" s="13">
        <v>605703.18000000005</v>
      </c>
      <c r="I105" s="13">
        <v>320005.34000000003</v>
      </c>
      <c r="J105" s="13">
        <v>15611.84</v>
      </c>
      <c r="K105" s="13">
        <v>592573.81999999995</v>
      </c>
      <c r="L105" s="13" t="e">
        <v>#REF!</v>
      </c>
      <c r="M105" s="13" t="e">
        <v>#REF!</v>
      </c>
      <c r="N105" s="227">
        <v>1132573.8199999998</v>
      </c>
      <c r="O105" s="340">
        <v>50.547843278307106</v>
      </c>
      <c r="P105" s="636"/>
    </row>
    <row r="106" spans="1:16" ht="17.25" customHeight="1">
      <c r="A106" s="619">
        <v>330</v>
      </c>
      <c r="B106" s="13" t="s">
        <v>515</v>
      </c>
      <c r="C106" s="13">
        <v>1822120</v>
      </c>
      <c r="D106" s="13">
        <v>0</v>
      </c>
      <c r="E106" s="13">
        <v>1627935</v>
      </c>
      <c r="F106" s="13">
        <v>716875</v>
      </c>
      <c r="G106" s="13">
        <v>2193.5</v>
      </c>
      <c r="H106" s="13">
        <v>163020.70000000001</v>
      </c>
      <c r="I106" s="13">
        <v>17029.310000000001</v>
      </c>
      <c r="J106" s="13">
        <v>0</v>
      </c>
      <c r="K106" s="13">
        <v>553854.30000000005</v>
      </c>
      <c r="L106" s="13" t="e">
        <v>#REF!</v>
      </c>
      <c r="M106" s="13" t="e">
        <v>#REF!</v>
      </c>
      <c r="N106" s="227">
        <v>1464914.3</v>
      </c>
      <c r="O106" s="340">
        <v>22.740463818657368</v>
      </c>
    </row>
    <row r="107" spans="1:16" ht="18" hidden="1" customHeight="1">
      <c r="A107" s="623">
        <v>331</v>
      </c>
      <c r="B107" s="15" t="s">
        <v>584</v>
      </c>
      <c r="C107" s="15"/>
      <c r="D107" s="15"/>
      <c r="E107" s="15"/>
      <c r="F107" s="15"/>
      <c r="G107" s="15"/>
      <c r="H107" s="15"/>
      <c r="I107" s="15"/>
      <c r="J107" s="15"/>
      <c r="K107" s="15">
        <v>0</v>
      </c>
      <c r="L107" s="15"/>
      <c r="M107" s="15"/>
      <c r="N107" s="292">
        <v>0</v>
      </c>
      <c r="O107" s="319" t="e">
        <v>#DIV/0!</v>
      </c>
    </row>
    <row r="108" spans="1:16" ht="18" customHeight="1">
      <c r="A108" s="623">
        <v>332</v>
      </c>
      <c r="B108" s="15" t="s">
        <v>514</v>
      </c>
      <c r="C108" s="15">
        <v>1822120</v>
      </c>
      <c r="D108" s="15"/>
      <c r="E108" s="15">
        <v>1512375</v>
      </c>
      <c r="F108" s="15">
        <v>601315</v>
      </c>
      <c r="G108" s="15">
        <v>2193.5</v>
      </c>
      <c r="H108" s="15">
        <v>47460.7</v>
      </c>
      <c r="I108" s="15">
        <v>17029.310000000001</v>
      </c>
      <c r="J108" s="15"/>
      <c r="K108" s="15">
        <v>553854.30000000005</v>
      </c>
      <c r="L108" s="15"/>
      <c r="M108" s="15"/>
      <c r="N108" s="292">
        <v>1464914.3</v>
      </c>
      <c r="O108" s="340">
        <v>7.8928182400239466</v>
      </c>
    </row>
    <row r="109" spans="1:16" ht="18" customHeight="1">
      <c r="A109" s="623">
        <v>339</v>
      </c>
      <c r="B109" s="15" t="s">
        <v>585</v>
      </c>
      <c r="C109" s="15"/>
      <c r="D109" s="15"/>
      <c r="E109" s="15">
        <v>115560</v>
      </c>
      <c r="F109" s="15">
        <v>115560</v>
      </c>
      <c r="G109" s="15"/>
      <c r="H109" s="15">
        <v>115560</v>
      </c>
      <c r="I109" s="15"/>
      <c r="J109" s="15"/>
      <c r="K109" s="15">
        <v>0</v>
      </c>
      <c r="L109" s="15"/>
      <c r="M109" s="15"/>
      <c r="N109" s="292">
        <v>0</v>
      </c>
      <c r="O109" s="340">
        <v>100</v>
      </c>
    </row>
    <row r="110" spans="1:16" ht="17.25" customHeight="1">
      <c r="A110" s="619">
        <v>340</v>
      </c>
      <c r="B110" s="13" t="s">
        <v>241</v>
      </c>
      <c r="C110" s="13">
        <v>74570</v>
      </c>
      <c r="D110" s="15"/>
      <c r="E110" s="13">
        <v>68656</v>
      </c>
      <c r="F110" s="13">
        <v>31371</v>
      </c>
      <c r="G110" s="13">
        <v>393.76</v>
      </c>
      <c r="H110" s="13">
        <v>393.76</v>
      </c>
      <c r="I110" s="13">
        <v>0</v>
      </c>
      <c r="J110" s="13">
        <v>0</v>
      </c>
      <c r="K110" s="13">
        <v>30977.24</v>
      </c>
      <c r="L110" s="13" t="e">
        <v>#REF!</v>
      </c>
      <c r="M110" s="13" t="e">
        <v>#REF!</v>
      </c>
      <c r="N110" s="227">
        <v>68262.240000000005</v>
      </c>
      <c r="O110" s="340">
        <v>1.2551719741162219</v>
      </c>
    </row>
    <row r="111" spans="1:16" ht="0.75" customHeight="1">
      <c r="A111" s="623">
        <v>340</v>
      </c>
      <c r="B111" s="15" t="s">
        <v>241</v>
      </c>
      <c r="C111" s="15"/>
      <c r="D111" s="15"/>
      <c r="E111" s="15"/>
      <c r="F111" s="15"/>
      <c r="G111" s="15"/>
      <c r="H111" s="15"/>
      <c r="I111" s="15"/>
      <c r="J111" s="15"/>
      <c r="K111" s="15">
        <v>0</v>
      </c>
      <c r="L111" s="15"/>
      <c r="M111" s="15"/>
      <c r="N111" s="292"/>
      <c r="O111" s="340" t="e">
        <v>#DIV/0!</v>
      </c>
    </row>
    <row r="112" spans="1:16" ht="18" customHeight="1">
      <c r="A112" s="619">
        <v>350</v>
      </c>
      <c r="B112" s="13" t="s">
        <v>516</v>
      </c>
      <c r="C112" s="13">
        <v>99000</v>
      </c>
      <c r="D112" s="13"/>
      <c r="E112" s="13">
        <v>123200</v>
      </c>
      <c r="F112" s="13">
        <v>103400</v>
      </c>
      <c r="G112" s="13"/>
      <c r="H112" s="13">
        <v>9129.2000000000007</v>
      </c>
      <c r="I112" s="13">
        <v>6203.22</v>
      </c>
      <c r="J112" s="13"/>
      <c r="K112" s="13">
        <v>94270.8</v>
      </c>
      <c r="L112" s="13" t="e">
        <v>#REF!</v>
      </c>
      <c r="M112" s="13" t="e">
        <v>#REF!</v>
      </c>
      <c r="N112" s="227">
        <v>114070.8</v>
      </c>
      <c r="O112" s="340">
        <v>8.8290135396518377</v>
      </c>
    </row>
    <row r="113" spans="1:15" ht="18" customHeight="1">
      <c r="A113" s="619">
        <v>370</v>
      </c>
      <c r="B113" s="13" t="s">
        <v>517</v>
      </c>
      <c r="C113" s="13">
        <v>782000</v>
      </c>
      <c r="D113" s="13"/>
      <c r="E113" s="13">
        <v>923900</v>
      </c>
      <c r="F113" s="13">
        <v>730300</v>
      </c>
      <c r="G113" s="13">
        <v>28294</v>
      </c>
      <c r="H113" s="13">
        <v>238314.53999999998</v>
      </c>
      <c r="I113" s="13">
        <v>109321.43</v>
      </c>
      <c r="J113" s="13">
        <v>19755.89</v>
      </c>
      <c r="K113" s="13">
        <v>491985.46</v>
      </c>
      <c r="L113" s="13" t="e">
        <v>#REF!</v>
      </c>
      <c r="M113" s="13" t="e">
        <v>#REF!</v>
      </c>
      <c r="N113" s="227">
        <v>685585.46</v>
      </c>
      <c r="O113" s="340">
        <v>32.632416815007524</v>
      </c>
    </row>
    <row r="114" spans="1:15" ht="18" customHeight="1">
      <c r="A114" s="619">
        <v>380</v>
      </c>
      <c r="B114" s="13" t="s">
        <v>518</v>
      </c>
      <c r="C114" s="13">
        <v>1465000</v>
      </c>
      <c r="D114" s="13"/>
      <c r="E114" s="13">
        <v>1751636</v>
      </c>
      <c r="F114" s="13">
        <v>1751636</v>
      </c>
      <c r="G114" s="13">
        <v>8687.26</v>
      </c>
      <c r="H114" s="13">
        <v>1173682.6500000001</v>
      </c>
      <c r="I114" s="13">
        <v>434128.5</v>
      </c>
      <c r="J114" s="13">
        <v>9598.59</v>
      </c>
      <c r="K114" s="13">
        <v>577953.34999999986</v>
      </c>
      <c r="L114" s="13" t="e">
        <v>#REF!</v>
      </c>
      <c r="M114" s="13" t="e">
        <v>#REF!</v>
      </c>
      <c r="N114" s="227">
        <v>577953.34999999986</v>
      </c>
      <c r="O114" s="340">
        <v>67.004939953277969</v>
      </c>
    </row>
    <row r="115" spans="1:15" ht="18" customHeight="1">
      <c r="A115" s="619">
        <v>390</v>
      </c>
      <c r="B115" s="13" t="s">
        <v>519</v>
      </c>
      <c r="C115" s="15"/>
      <c r="D115" s="15"/>
      <c r="E115" s="13">
        <v>544210</v>
      </c>
      <c r="F115" s="13">
        <v>544210</v>
      </c>
      <c r="G115" s="13">
        <v>11256.36</v>
      </c>
      <c r="H115" s="13">
        <v>536482.36</v>
      </c>
      <c r="I115" s="13">
        <v>251151.9</v>
      </c>
      <c r="J115" s="13">
        <v>446772.52999999997</v>
      </c>
      <c r="K115" s="13">
        <v>7727.640000000014</v>
      </c>
      <c r="L115" s="13" t="e">
        <v>#REF!</v>
      </c>
      <c r="M115" s="13" t="e">
        <v>#REF!</v>
      </c>
      <c r="N115" s="227">
        <v>7727.640000000014</v>
      </c>
      <c r="O115" s="340">
        <v>98.58002609286855</v>
      </c>
    </row>
    <row r="116" spans="1:15" ht="0.75" customHeight="1">
      <c r="A116" s="623">
        <v>391</v>
      </c>
      <c r="B116" s="15" t="s">
        <v>586</v>
      </c>
      <c r="C116" s="15"/>
      <c r="D116" s="16"/>
      <c r="E116" s="15"/>
      <c r="F116" s="15"/>
      <c r="G116" s="16"/>
      <c r="H116" s="15"/>
      <c r="I116" s="16"/>
      <c r="J116" s="15"/>
      <c r="K116" s="15">
        <v>0</v>
      </c>
      <c r="L116" s="17"/>
      <c r="M116" s="17"/>
      <c r="N116" s="292">
        <v>0</v>
      </c>
      <c r="O116" s="319" t="e">
        <v>#DIV/0!</v>
      </c>
    </row>
    <row r="117" spans="1:15" ht="10.5" hidden="1" customHeight="1">
      <c r="A117" s="623">
        <v>392</v>
      </c>
      <c r="B117" s="15" t="s">
        <v>587</v>
      </c>
      <c r="C117" s="15"/>
      <c r="D117" s="16"/>
      <c r="E117" s="15"/>
      <c r="F117" s="15"/>
      <c r="G117" s="15"/>
      <c r="H117" s="15"/>
      <c r="I117" s="16"/>
      <c r="J117" s="15"/>
      <c r="K117" s="15">
        <v>0</v>
      </c>
      <c r="L117" s="17"/>
      <c r="M117" s="17"/>
      <c r="N117" s="292">
        <v>0</v>
      </c>
      <c r="O117" s="319" t="e">
        <v>#DIV/0!</v>
      </c>
    </row>
    <row r="118" spans="1:15" ht="21.75" customHeight="1">
      <c r="A118" s="623">
        <v>393</v>
      </c>
      <c r="B118" s="15" t="s">
        <v>588</v>
      </c>
      <c r="C118" s="15"/>
      <c r="D118" s="16"/>
      <c r="E118" s="15">
        <v>408984</v>
      </c>
      <c r="F118" s="15">
        <v>408984</v>
      </c>
      <c r="G118" s="15"/>
      <c r="H118" s="15">
        <v>401471.02</v>
      </c>
      <c r="I118" s="15">
        <v>242712.08</v>
      </c>
      <c r="J118" s="15">
        <v>329733.94</v>
      </c>
      <c r="K118" s="15">
        <v>7512.9799999999814</v>
      </c>
      <c r="L118" s="17"/>
      <c r="M118" s="17"/>
      <c r="N118" s="292">
        <v>7512.9799999999814</v>
      </c>
      <c r="O118" s="319">
        <v>98.163013712027862</v>
      </c>
    </row>
    <row r="119" spans="1:15" ht="21.75" customHeight="1">
      <c r="A119" s="623">
        <v>394</v>
      </c>
      <c r="B119" s="15" t="s">
        <v>589</v>
      </c>
      <c r="C119" s="15"/>
      <c r="D119" s="16"/>
      <c r="E119" s="15">
        <v>29065</v>
      </c>
      <c r="F119" s="15">
        <v>29065</v>
      </c>
      <c r="G119" s="15"/>
      <c r="H119" s="15">
        <v>29054.39</v>
      </c>
      <c r="I119" s="15"/>
      <c r="J119" s="15">
        <v>24585</v>
      </c>
      <c r="K119" s="15">
        <v>10.610000000000582</v>
      </c>
      <c r="L119" s="17"/>
      <c r="M119" s="17"/>
      <c r="N119" s="292">
        <v>10.610000000000582</v>
      </c>
      <c r="O119" s="319">
        <v>99.963495613280571</v>
      </c>
    </row>
    <row r="120" spans="1:15" ht="21.75" customHeight="1">
      <c r="A120" s="623">
        <v>396</v>
      </c>
      <c r="B120" s="164" t="s">
        <v>612</v>
      </c>
      <c r="C120" s="15"/>
      <c r="D120" s="16"/>
      <c r="E120" s="15">
        <v>2564</v>
      </c>
      <c r="F120" s="15">
        <v>2564</v>
      </c>
      <c r="G120" s="15"/>
      <c r="H120" s="15">
        <v>2361.92</v>
      </c>
      <c r="I120" s="15"/>
      <c r="J120" s="15">
        <v>2361.92</v>
      </c>
      <c r="K120" s="15">
        <v>202.07999999999993</v>
      </c>
      <c r="L120" s="17"/>
      <c r="M120" s="17"/>
      <c r="N120" s="292">
        <v>202.07999999999993</v>
      </c>
      <c r="O120" s="319">
        <v>92.118564742589697</v>
      </c>
    </row>
    <row r="121" spans="1:15" ht="21.75" customHeight="1">
      <c r="A121" s="623">
        <v>398</v>
      </c>
      <c r="B121" s="15" t="s">
        <v>589</v>
      </c>
      <c r="C121" s="15"/>
      <c r="D121" s="16"/>
      <c r="E121" s="15">
        <v>67437</v>
      </c>
      <c r="F121" s="15">
        <v>67437</v>
      </c>
      <c r="G121" s="15">
        <v>570</v>
      </c>
      <c r="H121" s="15">
        <v>67436.44</v>
      </c>
      <c r="I121" s="15"/>
      <c r="J121" s="15">
        <v>66866.44</v>
      </c>
      <c r="K121" s="15">
        <v>0.55999999999767169</v>
      </c>
      <c r="L121" s="17"/>
      <c r="M121" s="17"/>
      <c r="N121" s="292">
        <v>0.55999999999767169</v>
      </c>
      <c r="O121" s="319">
        <v>99.999169595326009</v>
      </c>
    </row>
    <row r="122" spans="1:15" ht="21.75" customHeight="1">
      <c r="A122" s="623">
        <v>399</v>
      </c>
      <c r="B122" s="15" t="s">
        <v>590</v>
      </c>
      <c r="C122" s="15"/>
      <c r="D122" s="16"/>
      <c r="E122" s="15">
        <v>36160</v>
      </c>
      <c r="F122" s="15">
        <v>36160</v>
      </c>
      <c r="G122" s="15">
        <v>10686.36</v>
      </c>
      <c r="H122" s="15">
        <v>36158.589999999997</v>
      </c>
      <c r="I122" s="15">
        <v>8439.82</v>
      </c>
      <c r="J122" s="15">
        <v>23225.23</v>
      </c>
      <c r="K122" s="15">
        <v>1.4100000000034925</v>
      </c>
      <c r="L122" s="17"/>
      <c r="M122" s="17"/>
      <c r="N122" s="292">
        <v>1.4100000000034925</v>
      </c>
      <c r="O122" s="319">
        <v>99.996100663716803</v>
      </c>
    </row>
    <row r="123" spans="1:15" ht="22.5" customHeight="1">
      <c r="A123" s="653">
        <v>5</v>
      </c>
      <c r="B123" s="22" t="s">
        <v>520</v>
      </c>
      <c r="C123" s="22">
        <v>3714182</v>
      </c>
      <c r="D123" s="22">
        <v>0</v>
      </c>
      <c r="E123" s="22">
        <v>3719669</v>
      </c>
      <c r="F123" s="22">
        <v>3324669</v>
      </c>
      <c r="G123" s="22">
        <v>132276.43</v>
      </c>
      <c r="H123" s="22">
        <v>2655731.4299999997</v>
      </c>
      <c r="I123" s="22">
        <v>160291.43</v>
      </c>
      <c r="J123" s="22">
        <v>68299.38</v>
      </c>
      <c r="K123" s="22">
        <v>668937.57000000007</v>
      </c>
      <c r="L123" s="22" t="e">
        <v>#REF!</v>
      </c>
      <c r="M123" s="22" t="e">
        <v>#REF!</v>
      </c>
      <c r="N123" s="702">
        <v>1063937.5700000003</v>
      </c>
      <c r="O123" s="323">
        <v>79.879573876376853</v>
      </c>
    </row>
    <row r="124" spans="1:15" ht="18" customHeight="1">
      <c r="A124" s="619">
        <v>510</v>
      </c>
      <c r="B124" s="13" t="s">
        <v>521</v>
      </c>
      <c r="C124" s="13">
        <v>3384182</v>
      </c>
      <c r="D124" s="13"/>
      <c r="E124" s="13">
        <v>1937022</v>
      </c>
      <c r="F124" s="13">
        <v>1707022</v>
      </c>
      <c r="G124" s="13">
        <v>116785</v>
      </c>
      <c r="H124" s="13">
        <v>1305150.56</v>
      </c>
      <c r="I124" s="13">
        <v>119437.18</v>
      </c>
      <c r="J124" s="13">
        <v>34533.29</v>
      </c>
      <c r="K124" s="13">
        <v>401871.43999999994</v>
      </c>
      <c r="L124" s="13" t="e">
        <v>#REF!</v>
      </c>
      <c r="M124" s="13" t="e">
        <v>#REF!</v>
      </c>
      <c r="N124" s="227">
        <v>631871.43999999994</v>
      </c>
      <c r="O124" s="340">
        <v>76.457746883168468</v>
      </c>
    </row>
    <row r="125" spans="1:15" ht="19.5" customHeight="1">
      <c r="A125" s="623">
        <v>512</v>
      </c>
      <c r="B125" s="15" t="s">
        <v>591</v>
      </c>
      <c r="C125" s="15">
        <v>3384182</v>
      </c>
      <c r="D125" s="16"/>
      <c r="E125" s="15">
        <v>1937022</v>
      </c>
      <c r="F125" s="15">
        <v>1707022</v>
      </c>
      <c r="G125" s="15">
        <v>116785</v>
      </c>
      <c r="H125" s="15">
        <v>1305150.56</v>
      </c>
      <c r="I125" s="15">
        <v>119437.18</v>
      </c>
      <c r="J125" s="15">
        <v>34533.29</v>
      </c>
      <c r="K125" s="15">
        <v>401871.43999999994</v>
      </c>
      <c r="L125" s="17"/>
      <c r="M125" s="17"/>
      <c r="N125" s="15">
        <v>631871.43999999994</v>
      </c>
      <c r="O125" s="319">
        <v>76.457746883168468</v>
      </c>
    </row>
    <row r="126" spans="1:15" ht="19.5" customHeight="1">
      <c r="A126" s="619">
        <v>560</v>
      </c>
      <c r="B126" s="13" t="s">
        <v>592</v>
      </c>
      <c r="C126" s="13">
        <v>330000</v>
      </c>
      <c r="D126" s="16"/>
      <c r="E126" s="13">
        <v>330000</v>
      </c>
      <c r="F126" s="13">
        <v>165000</v>
      </c>
      <c r="G126" s="16"/>
      <c r="H126" s="13">
        <v>0</v>
      </c>
      <c r="I126" s="16"/>
      <c r="J126" s="16"/>
      <c r="K126" s="13">
        <v>165000</v>
      </c>
      <c r="L126" s="17"/>
      <c r="M126" s="17"/>
      <c r="N126" s="13">
        <v>330000</v>
      </c>
      <c r="O126" s="319">
        <v>0</v>
      </c>
    </row>
    <row r="127" spans="1:15" ht="18" customHeight="1">
      <c r="A127" s="623">
        <v>562</v>
      </c>
      <c r="B127" s="15" t="s">
        <v>593</v>
      </c>
      <c r="C127" s="15">
        <v>330000</v>
      </c>
      <c r="D127" s="16"/>
      <c r="E127" s="15">
        <v>330000</v>
      </c>
      <c r="F127" s="15">
        <v>165000</v>
      </c>
      <c r="G127" s="16"/>
      <c r="H127" s="15"/>
      <c r="I127" s="16"/>
      <c r="J127" s="16"/>
      <c r="K127" s="15">
        <v>165000</v>
      </c>
      <c r="L127" s="17"/>
      <c r="M127" s="17"/>
      <c r="N127" s="15">
        <v>330000</v>
      </c>
      <c r="O127" s="319">
        <v>0</v>
      </c>
    </row>
    <row r="128" spans="1:15" ht="15.75" customHeight="1">
      <c r="A128" s="619">
        <v>590</v>
      </c>
      <c r="B128" s="13" t="s">
        <v>594</v>
      </c>
      <c r="C128" s="16"/>
      <c r="D128" s="16"/>
      <c r="E128" s="13">
        <v>1452647</v>
      </c>
      <c r="F128" s="13">
        <v>1452647</v>
      </c>
      <c r="G128" s="13">
        <v>15491.43</v>
      </c>
      <c r="H128" s="13">
        <v>1350580.8699999999</v>
      </c>
      <c r="I128" s="13">
        <v>40854.25</v>
      </c>
      <c r="J128" s="13">
        <v>33766.089999999997</v>
      </c>
      <c r="K128" s="13">
        <v>102066.13000000012</v>
      </c>
      <c r="L128" s="17"/>
      <c r="M128" s="17"/>
      <c r="N128" s="13">
        <v>102066.13000000012</v>
      </c>
      <c r="O128" s="340">
        <v>92.973783031940997</v>
      </c>
    </row>
    <row r="129" spans="1:17" ht="5.25" hidden="1" customHeight="1">
      <c r="A129" s="623">
        <v>592</v>
      </c>
      <c r="B129" s="15" t="s">
        <v>595</v>
      </c>
      <c r="C129" s="16"/>
      <c r="D129" s="16"/>
      <c r="E129" s="15">
        <v>94742</v>
      </c>
      <c r="F129" s="15">
        <v>94742</v>
      </c>
      <c r="G129" s="16"/>
      <c r="H129" s="15">
        <v>94741.3</v>
      </c>
      <c r="I129" s="15">
        <v>94741.3</v>
      </c>
      <c r="J129" s="16"/>
      <c r="K129" s="13">
        <v>0.69999999999708962</v>
      </c>
      <c r="L129" s="17"/>
      <c r="M129" s="17"/>
      <c r="N129" s="15">
        <v>0.69999999999708962</v>
      </c>
      <c r="O129" s="319">
        <v>99.999261151337322</v>
      </c>
    </row>
    <row r="130" spans="1:17" ht="11.25" hidden="1" customHeight="1">
      <c r="A130" s="617" t="s">
        <v>420</v>
      </c>
      <c r="B130" s="10" t="s">
        <v>522</v>
      </c>
      <c r="C130" s="11">
        <v>0</v>
      </c>
      <c r="D130" s="11">
        <v>0</v>
      </c>
      <c r="E130" s="11">
        <v>1050000</v>
      </c>
      <c r="F130" s="11">
        <v>1050000</v>
      </c>
      <c r="G130" s="11">
        <v>15491.43</v>
      </c>
      <c r="H130" s="11">
        <v>1350580.8699999999</v>
      </c>
      <c r="I130" s="11">
        <v>40854.25</v>
      </c>
      <c r="J130" s="11">
        <v>0</v>
      </c>
      <c r="K130" s="13">
        <v>-300580.86999999988</v>
      </c>
      <c r="L130" s="11">
        <v>0</v>
      </c>
      <c r="M130" s="11" t="e">
        <v>#REF!</v>
      </c>
      <c r="N130" s="15">
        <v>-300580.86999999988</v>
      </c>
      <c r="O130" s="319">
        <v>128.62674952380951</v>
      </c>
    </row>
    <row r="131" spans="1:17" ht="7.5" hidden="1" customHeight="1">
      <c r="A131" s="623" t="s">
        <v>426</v>
      </c>
      <c r="B131" s="15" t="s">
        <v>276</v>
      </c>
      <c r="C131" s="15" t="s">
        <v>12</v>
      </c>
      <c r="D131" s="15"/>
      <c r="E131" s="15">
        <v>0</v>
      </c>
      <c r="F131" s="15" t="s">
        <v>12</v>
      </c>
      <c r="G131" s="15"/>
      <c r="H131" s="15"/>
      <c r="I131" s="15"/>
      <c r="J131" s="15"/>
      <c r="K131" s="13" t="e">
        <v>#VALUE!</v>
      </c>
      <c r="L131" s="15">
        <v>0</v>
      </c>
      <c r="M131" s="15" t="e">
        <v>#REF!</v>
      </c>
      <c r="N131" s="15">
        <v>0</v>
      </c>
      <c r="O131" s="319" t="e">
        <v>#VALUE!</v>
      </c>
    </row>
    <row r="132" spans="1:17" ht="11.25" hidden="1" customHeight="1">
      <c r="A132" s="619">
        <v>620</v>
      </c>
      <c r="B132" s="13" t="s">
        <v>523</v>
      </c>
      <c r="C132" s="15"/>
      <c r="D132" s="15"/>
      <c r="E132" s="13">
        <v>153000</v>
      </c>
      <c r="F132" s="13">
        <v>153000</v>
      </c>
      <c r="G132" s="15">
        <v>0</v>
      </c>
      <c r="H132" s="15">
        <v>0</v>
      </c>
      <c r="I132" s="15"/>
      <c r="J132" s="15" t="s">
        <v>12</v>
      </c>
      <c r="K132" s="13">
        <v>153000</v>
      </c>
      <c r="L132" s="15">
        <v>0</v>
      </c>
      <c r="M132" s="15" t="e">
        <v>#REF!</v>
      </c>
      <c r="N132" s="15">
        <v>153000</v>
      </c>
      <c r="O132" s="319">
        <v>0</v>
      </c>
    </row>
    <row r="133" spans="1:17" ht="9" hidden="1" customHeight="1">
      <c r="A133" s="623">
        <v>623</v>
      </c>
      <c r="B133" s="15" t="s">
        <v>596</v>
      </c>
      <c r="C133" s="15"/>
      <c r="D133" s="15"/>
      <c r="E133" s="15">
        <v>153000</v>
      </c>
      <c r="F133" s="15">
        <v>153000</v>
      </c>
      <c r="G133" s="15"/>
      <c r="H133" s="15"/>
      <c r="I133" s="15"/>
      <c r="J133" s="15"/>
      <c r="K133" s="13">
        <v>153000</v>
      </c>
      <c r="L133" s="15"/>
      <c r="M133" s="15"/>
      <c r="N133" s="15">
        <v>153000</v>
      </c>
      <c r="O133" s="319">
        <v>0</v>
      </c>
    </row>
    <row r="134" spans="1:17" ht="6.75" hidden="1" customHeight="1">
      <c r="A134" s="623">
        <v>624</v>
      </c>
      <c r="B134" s="15" t="s">
        <v>597</v>
      </c>
      <c r="C134" s="15"/>
      <c r="D134" s="15"/>
      <c r="E134" s="15">
        <v>0.71</v>
      </c>
      <c r="F134" s="15">
        <v>0.71</v>
      </c>
      <c r="G134" s="15"/>
      <c r="H134" s="15"/>
      <c r="I134" s="15"/>
      <c r="J134" s="15"/>
      <c r="K134" s="13">
        <v>0.71</v>
      </c>
      <c r="L134" s="15"/>
      <c r="M134" s="15"/>
      <c r="N134" s="15">
        <v>0.71</v>
      </c>
      <c r="O134" s="319">
        <v>0</v>
      </c>
    </row>
    <row r="135" spans="1:17" ht="11.25" hidden="1" customHeight="1">
      <c r="A135" s="623">
        <v>590</v>
      </c>
      <c r="B135" s="15" t="s">
        <v>594</v>
      </c>
      <c r="C135" s="15"/>
      <c r="D135" s="15"/>
      <c r="E135" s="15"/>
      <c r="F135" s="15"/>
      <c r="G135" s="15"/>
      <c r="H135" s="15"/>
      <c r="I135" s="15"/>
      <c r="J135" s="15"/>
      <c r="K135" s="13">
        <v>0</v>
      </c>
      <c r="L135" s="15"/>
      <c r="M135" s="15"/>
      <c r="N135" s="15">
        <v>0</v>
      </c>
      <c r="O135" s="319" t="e">
        <v>#DIV/0!</v>
      </c>
    </row>
    <row r="136" spans="1:17" ht="14.25" customHeight="1">
      <c r="A136" s="623">
        <v>592</v>
      </c>
      <c r="B136" s="15" t="s">
        <v>595</v>
      </c>
      <c r="C136" s="15"/>
      <c r="D136" s="15"/>
      <c r="E136" s="15">
        <v>1452647</v>
      </c>
      <c r="F136" s="15">
        <v>1452647</v>
      </c>
      <c r="G136" s="15">
        <v>15491.43</v>
      </c>
      <c r="H136" s="15">
        <v>1350580.8699999999</v>
      </c>
      <c r="I136" s="15">
        <v>40854.25</v>
      </c>
      <c r="J136" s="15">
        <v>33766.089999999997</v>
      </c>
      <c r="K136" s="15">
        <v>102066.13000000012</v>
      </c>
      <c r="L136" s="15"/>
      <c r="M136" s="15"/>
      <c r="N136" s="15">
        <v>102066.13000000012</v>
      </c>
      <c r="O136" s="319">
        <v>92.973783031940997</v>
      </c>
      <c r="P136" s="636"/>
    </row>
    <row r="137" spans="1:17" ht="22.5" customHeight="1">
      <c r="A137" s="654">
        <v>6</v>
      </c>
      <c r="B137" s="655" t="s">
        <v>44</v>
      </c>
      <c r="C137" s="656"/>
      <c r="D137" s="656"/>
      <c r="E137" s="655">
        <v>1794000</v>
      </c>
      <c r="F137" s="655">
        <v>1794000</v>
      </c>
      <c r="G137" s="656"/>
      <c r="H137" s="656"/>
      <c r="I137" s="715"/>
      <c r="J137" s="716"/>
      <c r="K137" s="717">
        <v>1794000</v>
      </c>
      <c r="L137" s="716"/>
      <c r="M137" s="716"/>
      <c r="N137" s="717">
        <v>1794000</v>
      </c>
      <c r="O137" s="652">
        <v>0</v>
      </c>
    </row>
    <row r="138" spans="1:17" ht="18" customHeight="1">
      <c r="A138" s="623">
        <v>614</v>
      </c>
      <c r="B138" s="15" t="s">
        <v>653</v>
      </c>
      <c r="C138" s="15">
        <v>0</v>
      </c>
      <c r="D138" s="15"/>
      <c r="E138" s="15">
        <v>897000</v>
      </c>
      <c r="F138" s="15">
        <v>897000</v>
      </c>
      <c r="G138" s="15"/>
      <c r="H138" s="13">
        <v>0</v>
      </c>
      <c r="I138" s="15"/>
      <c r="J138" s="15"/>
      <c r="K138" s="15">
        <v>897000</v>
      </c>
      <c r="L138" s="15">
        <v>0</v>
      </c>
      <c r="M138" s="15" t="e">
        <v>#REF!</v>
      </c>
      <c r="N138" s="292">
        <v>897000</v>
      </c>
      <c r="O138" s="319">
        <v>0</v>
      </c>
    </row>
    <row r="139" spans="1:17" ht="17.25" customHeight="1">
      <c r="A139" s="623">
        <v>615</v>
      </c>
      <c r="B139" s="15" t="s">
        <v>609</v>
      </c>
      <c r="C139" s="285"/>
      <c r="D139" s="287"/>
      <c r="E139" s="718">
        <v>897000</v>
      </c>
      <c r="F139" s="15">
        <v>897000</v>
      </c>
      <c r="G139" s="15"/>
      <c r="H139" s="15"/>
      <c r="I139" s="15"/>
      <c r="J139" s="15"/>
      <c r="K139" s="15">
        <v>897000</v>
      </c>
      <c r="L139" s="15"/>
      <c r="M139" s="15"/>
      <c r="N139" s="292">
        <v>897000</v>
      </c>
      <c r="O139" s="319">
        <v>0</v>
      </c>
    </row>
    <row r="140" spans="1:17" ht="27" customHeight="1">
      <c r="A140" s="625" t="s">
        <v>12</v>
      </c>
      <c r="B140" s="21" t="s">
        <v>524</v>
      </c>
      <c r="C140" s="22">
        <v>46208546</v>
      </c>
      <c r="D140" s="286">
        <v>0</v>
      </c>
      <c r="E140" s="22">
        <v>46283546</v>
      </c>
      <c r="F140" s="22">
        <v>26030102</v>
      </c>
      <c r="G140" s="22">
        <v>484657.46</v>
      </c>
      <c r="H140" s="22">
        <v>6151321.6299999999</v>
      </c>
      <c r="I140" s="22">
        <v>1498959.48</v>
      </c>
      <c r="J140" s="22">
        <v>710273.59</v>
      </c>
      <c r="K140" s="22">
        <v>19878780.370000001</v>
      </c>
      <c r="L140" s="22">
        <v>0</v>
      </c>
      <c r="M140" s="22" t="e">
        <v>#REF!</v>
      </c>
      <c r="N140" s="702">
        <v>40132224.369999997</v>
      </c>
      <c r="O140" s="323">
        <v>23.631569442178904</v>
      </c>
      <c r="Q140" s="273"/>
    </row>
    <row r="141" spans="1:17" ht="7.5" customHeight="1">
      <c r="A141" s="626"/>
      <c r="B141" s="23"/>
      <c r="C141" s="24"/>
      <c r="E141" s="33"/>
      <c r="F141" s="33"/>
      <c r="G141" s="24"/>
      <c r="H141" s="33"/>
      <c r="I141" s="33"/>
      <c r="J141" s="33"/>
      <c r="K141" s="24"/>
      <c r="L141" s="31"/>
      <c r="M141" s="32"/>
      <c r="N141" s="294"/>
    </row>
    <row r="142" spans="1:17">
      <c r="A142" s="961" t="s">
        <v>43</v>
      </c>
      <c r="B142" s="961"/>
      <c r="F142" s="25" t="s">
        <v>12</v>
      </c>
      <c r="H142" s="25" t="s">
        <v>12</v>
      </c>
      <c r="Q142" s="25"/>
    </row>
    <row r="143" spans="1:17">
      <c r="A143" s="627"/>
      <c r="B143" s="26"/>
    </row>
    <row r="144" spans="1:17">
      <c r="B144" s="27">
        <v>0</v>
      </c>
      <c r="C144" s="28" t="s">
        <v>12</v>
      </c>
      <c r="D144" s="28"/>
    </row>
    <row r="145" spans="2:7">
      <c r="B145" s="34"/>
      <c r="C145" s="35"/>
      <c r="D145" s="35"/>
      <c r="E145" s="35"/>
    </row>
    <row r="146" spans="2:7">
      <c r="B146" s="36"/>
      <c r="C146" s="37"/>
      <c r="D146" s="277"/>
      <c r="E146" s="273"/>
      <c r="F146" s="273"/>
      <c r="G146" s="164"/>
    </row>
    <row r="147" spans="2:7">
      <c r="B147" s="38"/>
      <c r="C147" s="39"/>
      <c r="D147" s="278"/>
      <c r="E147" s="278"/>
      <c r="F147" s="273"/>
      <c r="G147" s="164"/>
    </row>
    <row r="148" spans="2:7">
      <c r="B148" s="36"/>
      <c r="C148" s="27"/>
      <c r="D148" s="279"/>
      <c r="E148" s="273"/>
      <c r="F148" s="273"/>
      <c r="G148" s="164"/>
    </row>
    <row r="149" spans="2:7">
      <c r="B149" s="38"/>
      <c r="C149" s="38"/>
      <c r="D149" s="280"/>
      <c r="E149" s="280"/>
      <c r="F149" s="273"/>
      <c r="G149" s="164"/>
    </row>
    <row r="150" spans="2:7">
      <c r="B150" s="36"/>
      <c r="C150" s="281"/>
      <c r="D150" s="282"/>
      <c r="E150" s="273"/>
      <c r="F150" s="273"/>
      <c r="G150" s="164"/>
    </row>
    <row r="151" spans="2:7">
      <c r="B151" s="38"/>
      <c r="C151" s="39"/>
      <c r="D151" s="278"/>
      <c r="E151" s="278"/>
      <c r="F151" s="273"/>
      <c r="G151" s="164"/>
    </row>
    <row r="152" spans="2:7">
      <c r="B152" s="36"/>
      <c r="C152" s="27"/>
      <c r="D152" s="279"/>
      <c r="E152" s="273"/>
      <c r="F152" s="273"/>
      <c r="G152" s="164"/>
    </row>
    <row r="153" spans="2:7">
      <c r="B153" s="38"/>
      <c r="C153" s="38"/>
      <c r="D153" s="280"/>
      <c r="E153" s="280"/>
      <c r="F153" s="273"/>
      <c r="G153" s="164"/>
    </row>
    <row r="154" spans="2:7">
      <c r="B154" s="36"/>
      <c r="C154" s="281"/>
      <c r="D154" s="282"/>
      <c r="E154" s="273"/>
      <c r="F154" s="273"/>
      <c r="G154" s="164"/>
    </row>
    <row r="155" spans="2:7">
      <c r="B155" s="38"/>
      <c r="C155" s="39"/>
      <c r="D155" s="278"/>
      <c r="E155" s="278"/>
      <c r="F155" s="273"/>
      <c r="G155" s="164"/>
    </row>
    <row r="156" spans="2:7">
      <c r="B156" s="36"/>
      <c r="C156" s="27"/>
      <c r="D156" s="279"/>
      <c r="E156" s="273"/>
      <c r="F156" s="273"/>
      <c r="G156" s="164"/>
    </row>
    <row r="157" spans="2:7">
      <c r="B157" s="38"/>
      <c r="C157" s="38"/>
      <c r="D157" s="280"/>
      <c r="E157" s="280"/>
      <c r="F157" s="273"/>
      <c r="G157" s="164"/>
    </row>
    <row r="158" spans="2:7">
      <c r="B158" s="36"/>
      <c r="C158" s="27"/>
      <c r="D158" s="279"/>
      <c r="E158" s="273"/>
      <c r="F158" s="273"/>
      <c r="G158" s="164"/>
    </row>
    <row r="159" spans="2:7">
      <c r="B159" s="38"/>
      <c r="C159" s="38"/>
      <c r="D159" s="280"/>
      <c r="E159" s="280"/>
      <c r="F159" s="273"/>
      <c r="G159" s="164"/>
    </row>
    <row r="160" spans="2:7">
      <c r="B160" s="36"/>
      <c r="C160" s="27"/>
      <c r="D160" s="279"/>
      <c r="E160" s="273"/>
      <c r="F160" s="273"/>
      <c r="G160" s="164"/>
    </row>
    <row r="161" spans="1:12">
      <c r="B161" s="38"/>
      <c r="C161" s="38"/>
      <c r="D161" s="280"/>
      <c r="E161" s="280"/>
      <c r="F161" s="273"/>
      <c r="G161" s="164"/>
    </row>
    <row r="162" spans="1:12">
      <c r="B162" s="36"/>
      <c r="C162" s="27"/>
      <c r="D162" s="279"/>
      <c r="E162" s="273"/>
      <c r="F162" s="273"/>
      <c r="G162" s="164"/>
    </row>
    <row r="163" spans="1:12">
      <c r="A163" s="962"/>
      <c r="B163" s="26"/>
    </row>
    <row r="164" spans="1:12">
      <c r="A164" s="962"/>
      <c r="B164" s="26"/>
    </row>
    <row r="165" spans="1:12">
      <c r="A165" s="627"/>
      <c r="B165" s="26"/>
    </row>
    <row r="166" spans="1:12">
      <c r="A166" s="627"/>
      <c r="B166" s="26"/>
    </row>
    <row r="167" spans="1:12">
      <c r="A167" s="628"/>
      <c r="B167" s="26"/>
    </row>
    <row r="168" spans="1:12">
      <c r="A168" s="628"/>
      <c r="B168" s="26"/>
    </row>
    <row r="169" spans="1:12">
      <c r="A169" s="628"/>
      <c r="B169" s="26"/>
    </row>
    <row r="170" spans="1:12">
      <c r="A170" s="628"/>
      <c r="B170" s="26"/>
    </row>
    <row r="171" spans="1:12">
      <c r="A171" s="627"/>
      <c r="B171" s="26"/>
    </row>
    <row r="172" spans="1:12">
      <c r="A172" s="627"/>
      <c r="B172" s="283"/>
      <c r="C172" s="276"/>
      <c r="D172" s="276"/>
      <c r="E172" s="543"/>
      <c r="F172" s="543"/>
      <c r="G172" s="276"/>
      <c r="H172" s="543"/>
      <c r="I172" s="543"/>
      <c r="J172" s="543"/>
      <c r="K172" s="276"/>
      <c r="L172" s="284"/>
    </row>
    <row r="173" spans="1:12">
      <c r="A173" s="629"/>
      <c r="B173" s="41"/>
      <c r="C173" s="40"/>
      <c r="D173" s="40"/>
      <c r="E173" s="544"/>
      <c r="F173" s="544"/>
      <c r="G173" s="40"/>
      <c r="H173" s="544"/>
      <c r="I173" s="544"/>
      <c r="J173" s="544"/>
      <c r="K173" s="40"/>
      <c r="L173" s="42"/>
    </row>
    <row r="174" spans="1:12">
      <c r="A174" s="629"/>
      <c r="B174" s="41"/>
      <c r="C174" s="40"/>
      <c r="D174" s="40"/>
      <c r="E174" s="544"/>
      <c r="F174" s="544"/>
      <c r="G174" s="40"/>
      <c r="H174" s="544"/>
      <c r="I174" s="544"/>
      <c r="J174" s="544"/>
      <c r="K174" s="40"/>
      <c r="L174" s="42"/>
    </row>
    <row r="175" spans="1:12">
      <c r="A175" s="629"/>
      <c r="B175" s="41"/>
      <c r="C175" s="40"/>
      <c r="D175" s="40"/>
      <c r="E175" s="544"/>
      <c r="F175" s="544"/>
      <c r="G175" s="40"/>
      <c r="H175" s="544"/>
      <c r="I175" s="544"/>
      <c r="J175" s="544"/>
      <c r="K175" s="40"/>
      <c r="L175" s="42"/>
    </row>
    <row r="176" spans="1:12">
      <c r="A176" s="629"/>
      <c r="B176" s="41"/>
      <c r="C176" s="40"/>
      <c r="D176" s="40"/>
      <c r="E176" s="544"/>
      <c r="F176" s="544"/>
      <c r="G176" s="40"/>
      <c r="H176" s="544"/>
      <c r="I176" s="544"/>
      <c r="J176" s="544"/>
      <c r="K176" s="40"/>
      <c r="L176" s="42"/>
    </row>
    <row r="177" spans="1:12">
      <c r="A177" s="629"/>
      <c r="B177" s="41"/>
      <c r="C177" s="40"/>
      <c r="D177" s="40"/>
      <c r="E177" s="544"/>
      <c r="F177" s="544"/>
      <c r="G177" s="40"/>
      <c r="H177" s="544"/>
      <c r="I177" s="544"/>
      <c r="J177" s="544"/>
      <c r="K177" s="40"/>
      <c r="L177" s="42"/>
    </row>
    <row r="178" spans="1:12">
      <c r="A178" s="629"/>
      <c r="B178" s="41"/>
      <c r="C178" s="40"/>
      <c r="D178" s="40"/>
      <c r="E178" s="544"/>
      <c r="F178" s="544"/>
      <c r="G178" s="40"/>
      <c r="H178" s="544"/>
      <c r="I178" s="544"/>
      <c r="J178" s="544"/>
      <c r="K178" s="40"/>
      <c r="L178" s="42"/>
    </row>
    <row r="179" spans="1:12">
      <c r="A179" s="629"/>
      <c r="B179" s="41"/>
      <c r="C179" s="40"/>
      <c r="D179" s="40"/>
      <c r="E179" s="544"/>
      <c r="F179" s="544"/>
      <c r="G179" s="40"/>
      <c r="H179" s="544"/>
      <c r="I179" s="544"/>
      <c r="J179" s="544"/>
      <c r="K179" s="40"/>
      <c r="L179" s="42"/>
    </row>
    <row r="180" spans="1:12">
      <c r="A180" s="629"/>
      <c r="B180" s="41"/>
      <c r="C180" s="40"/>
      <c r="D180" s="40"/>
      <c r="E180" s="544"/>
      <c r="F180" s="544"/>
      <c r="G180" s="40"/>
      <c r="H180" s="544"/>
      <c r="I180" s="544"/>
      <c r="J180" s="544"/>
      <c r="K180" s="40"/>
      <c r="L180" s="42"/>
    </row>
    <row r="181" spans="1:12">
      <c r="A181" s="629"/>
      <c r="B181" s="41"/>
      <c r="C181" s="40"/>
      <c r="D181" s="40"/>
      <c r="E181" s="544"/>
      <c r="F181" s="544"/>
      <c r="G181" s="40"/>
      <c r="H181" s="544"/>
      <c r="I181" s="544"/>
      <c r="J181" s="544"/>
      <c r="K181" s="40"/>
      <c r="L181" s="42"/>
    </row>
    <row r="182" spans="1:12">
      <c r="A182" s="629"/>
      <c r="B182" s="41"/>
      <c r="C182" s="40"/>
      <c r="D182" s="40"/>
      <c r="E182" s="544"/>
      <c r="F182" s="544"/>
      <c r="G182" s="40"/>
      <c r="H182" s="544"/>
      <c r="I182" s="544"/>
      <c r="J182" s="544"/>
      <c r="K182" s="40"/>
      <c r="L182" s="42"/>
    </row>
    <row r="183" spans="1:12">
      <c r="A183" s="629"/>
      <c r="B183" s="41"/>
      <c r="C183" s="40"/>
      <c r="D183" s="40"/>
      <c r="E183" s="544"/>
      <c r="F183" s="544"/>
      <c r="G183" s="40"/>
      <c r="H183" s="544"/>
      <c r="I183" s="544"/>
      <c r="J183" s="544"/>
      <c r="K183" s="40"/>
      <c r="L183" s="42"/>
    </row>
    <row r="184" spans="1:12">
      <c r="A184" s="629"/>
      <c r="B184" s="41"/>
      <c r="C184" s="40"/>
      <c r="D184" s="40"/>
      <c r="E184" s="544"/>
      <c r="F184" s="544"/>
      <c r="G184" s="40"/>
      <c r="H184" s="544"/>
      <c r="I184" s="544"/>
      <c r="J184" s="544"/>
      <c r="K184" s="40"/>
      <c r="L184" s="42"/>
    </row>
    <row r="185" spans="1:12">
      <c r="A185" s="629"/>
      <c r="B185" s="41"/>
      <c r="C185" s="40"/>
      <c r="D185" s="40"/>
      <c r="E185" s="544"/>
      <c r="F185" s="544"/>
      <c r="G185" s="40"/>
      <c r="H185" s="544"/>
      <c r="I185" s="544"/>
      <c r="J185" s="544"/>
      <c r="K185" s="40"/>
      <c r="L185" s="42"/>
    </row>
    <row r="186" spans="1:12">
      <c r="A186" s="629"/>
      <c r="B186" s="41"/>
      <c r="C186" s="40"/>
      <c r="D186" s="40"/>
      <c r="E186" s="544"/>
      <c r="F186" s="544"/>
      <c r="G186" s="40"/>
      <c r="H186" s="544"/>
      <c r="I186" s="544"/>
      <c r="J186" s="544"/>
      <c r="K186" s="40"/>
      <c r="L186" s="42"/>
    </row>
    <row r="187" spans="1:12">
      <c r="A187" s="629"/>
      <c r="B187" s="41"/>
      <c r="C187" s="40"/>
      <c r="D187" s="40"/>
      <c r="E187" s="544"/>
      <c r="F187" s="544"/>
      <c r="G187" s="40"/>
      <c r="H187" s="544"/>
      <c r="I187" s="544"/>
      <c r="J187" s="544"/>
      <c r="K187" s="40"/>
      <c r="L187" s="42"/>
    </row>
    <row r="188" spans="1:12">
      <c r="A188" s="629"/>
      <c r="B188" s="41"/>
      <c r="C188" s="40"/>
      <c r="D188" s="40"/>
      <c r="E188" s="544"/>
      <c r="F188" s="544"/>
      <c r="G188" s="40"/>
      <c r="H188" s="544"/>
      <c r="I188" s="544"/>
      <c r="J188" s="544"/>
      <c r="K188" s="40"/>
      <c r="L188" s="42"/>
    </row>
    <row r="189" spans="1:12">
      <c r="A189" s="629"/>
      <c r="B189" s="41"/>
      <c r="C189" s="40"/>
      <c r="D189" s="40"/>
      <c r="E189" s="544"/>
      <c r="F189" s="544"/>
      <c r="G189" s="40"/>
      <c r="H189" s="544"/>
      <c r="I189" s="544"/>
      <c r="J189" s="544"/>
      <c r="K189" s="40"/>
      <c r="L189" s="42"/>
    </row>
    <row r="190" spans="1:12">
      <c r="A190" s="629"/>
      <c r="B190" s="41"/>
      <c r="C190" s="40"/>
      <c r="D190" s="40"/>
      <c r="E190" s="544"/>
      <c r="F190" s="544"/>
      <c r="G190" s="40"/>
      <c r="H190" s="544"/>
      <c r="I190" s="544"/>
      <c r="J190" s="544"/>
      <c r="K190" s="40"/>
      <c r="L190" s="42"/>
    </row>
    <row r="191" spans="1:12">
      <c r="A191" s="629"/>
      <c r="B191" s="41"/>
      <c r="C191" s="40"/>
      <c r="D191" s="40"/>
      <c r="E191" s="544"/>
      <c r="F191" s="544"/>
      <c r="G191" s="40"/>
      <c r="H191" s="544"/>
      <c r="I191" s="544"/>
      <c r="J191" s="544"/>
      <c r="K191" s="40"/>
      <c r="L191" s="42"/>
    </row>
    <row r="192" spans="1:12">
      <c r="A192" s="629"/>
      <c r="B192" s="41"/>
      <c r="C192" s="40"/>
      <c r="D192" s="40"/>
      <c r="E192" s="544"/>
      <c r="F192" s="544"/>
      <c r="G192" s="40"/>
      <c r="H192" s="544"/>
      <c r="I192" s="544"/>
      <c r="J192" s="544"/>
      <c r="K192" s="40"/>
      <c r="L192" s="42"/>
    </row>
    <row r="193" spans="1:15">
      <c r="A193" s="629"/>
      <c r="B193" s="41"/>
      <c r="C193" s="40"/>
      <c r="D193" s="40"/>
      <c r="E193" s="544"/>
      <c r="F193" s="544"/>
      <c r="G193" s="40"/>
      <c r="H193" s="544"/>
      <c r="I193" s="544"/>
      <c r="J193" s="544"/>
      <c r="K193" s="40"/>
      <c r="L193" s="42"/>
    </row>
    <row r="194" spans="1:15">
      <c r="A194" s="629"/>
      <c r="B194" s="41"/>
      <c r="C194" s="40"/>
      <c r="D194" s="40"/>
      <c r="E194" s="544"/>
      <c r="F194" s="544"/>
      <c r="G194" s="40"/>
      <c r="H194" s="544"/>
      <c r="I194" s="544"/>
      <c r="J194" s="544"/>
      <c r="K194" s="40"/>
      <c r="L194" s="42"/>
      <c r="M194" s="43"/>
      <c r="N194" s="99" t="s">
        <v>12</v>
      </c>
      <c r="O194" s="649"/>
    </row>
    <row r="195" spans="1:15">
      <c r="A195" s="629"/>
      <c r="B195" s="41"/>
      <c r="C195" s="40"/>
      <c r="D195" s="40"/>
      <c r="E195" s="544"/>
      <c r="F195" s="544"/>
      <c r="G195" s="40"/>
      <c r="H195" s="544"/>
      <c r="I195" s="544"/>
      <c r="J195" s="544"/>
      <c r="K195" s="40"/>
      <c r="L195" s="42"/>
      <c r="M195" s="43"/>
      <c r="N195" s="99" t="s">
        <v>12</v>
      </c>
      <c r="O195" s="649"/>
    </row>
    <row r="196" spans="1:15">
      <c r="A196" s="629"/>
      <c r="B196" s="41"/>
      <c r="C196" s="40"/>
      <c r="D196" s="40"/>
      <c r="E196" s="544"/>
      <c r="F196" s="544"/>
      <c r="G196" s="40"/>
      <c r="H196" s="544"/>
      <c r="I196" s="544"/>
      <c r="J196" s="544"/>
      <c r="K196" s="40"/>
      <c r="L196" s="42"/>
      <c r="M196" s="43"/>
      <c r="N196" s="99" t="s">
        <v>12</v>
      </c>
      <c r="O196" s="649"/>
    </row>
    <row r="197" spans="1:15">
      <c r="A197" s="629"/>
      <c r="B197" s="41"/>
      <c r="C197" s="40"/>
      <c r="D197" s="40"/>
      <c r="E197" s="544"/>
      <c r="F197" s="544"/>
      <c r="G197" s="40"/>
      <c r="H197" s="544"/>
      <c r="I197" s="544"/>
      <c r="J197" s="544"/>
      <c r="K197" s="40"/>
      <c r="L197" s="42"/>
      <c r="M197" s="43"/>
      <c r="N197" s="99" t="s">
        <v>12</v>
      </c>
      <c r="O197" s="649"/>
    </row>
    <row r="198" spans="1:15">
      <c r="A198" s="629"/>
      <c r="B198" s="41"/>
      <c r="C198" s="40"/>
      <c r="D198" s="40"/>
      <c r="E198" s="544"/>
      <c r="F198" s="544"/>
      <c r="G198" s="40"/>
      <c r="H198" s="544"/>
      <c r="I198" s="544"/>
      <c r="J198" s="544"/>
      <c r="K198" s="40"/>
      <c r="L198" s="42"/>
      <c r="M198" s="43"/>
      <c r="N198" s="99" t="s">
        <v>12</v>
      </c>
      <c r="O198" s="649"/>
    </row>
    <row r="199" spans="1:15">
      <c r="A199" s="629"/>
      <c r="B199" s="41"/>
      <c r="C199" s="40"/>
      <c r="D199" s="40"/>
      <c r="E199" s="544"/>
      <c r="F199" s="544"/>
      <c r="G199" s="40"/>
      <c r="H199" s="544"/>
      <c r="I199" s="544"/>
      <c r="J199" s="544"/>
      <c r="K199" s="40"/>
      <c r="L199" s="42"/>
      <c r="M199" s="43"/>
      <c r="N199" s="99" t="s">
        <v>12</v>
      </c>
      <c r="O199" s="649"/>
    </row>
    <row r="200" spans="1:15">
      <c r="A200" s="629"/>
      <c r="B200" s="41"/>
      <c r="C200" s="40"/>
      <c r="D200" s="40"/>
      <c r="E200" s="544"/>
      <c r="F200" s="544"/>
      <c r="G200" s="40"/>
      <c r="H200" s="544"/>
      <c r="I200" s="544"/>
      <c r="J200" s="544"/>
      <c r="K200" s="40"/>
      <c r="L200" s="42"/>
      <c r="M200" s="43"/>
      <c r="N200" s="99" t="s">
        <v>12</v>
      </c>
      <c r="O200" s="649"/>
    </row>
    <row r="201" spans="1:15">
      <c r="A201" s="629"/>
      <c r="B201" s="41"/>
      <c r="C201" s="40"/>
      <c r="D201" s="40"/>
      <c r="E201" s="544"/>
      <c r="F201" s="544"/>
      <c r="G201" s="40"/>
      <c r="H201" s="544"/>
      <c r="I201" s="544"/>
      <c r="J201" s="544"/>
      <c r="K201" s="40"/>
      <c r="L201" s="42"/>
      <c r="M201" s="43"/>
      <c r="N201" s="99" t="s">
        <v>12</v>
      </c>
      <c r="O201" s="649"/>
    </row>
    <row r="202" spans="1:15">
      <c r="A202" s="629"/>
      <c r="B202" s="41"/>
      <c r="C202" s="40"/>
      <c r="D202" s="40"/>
      <c r="E202" s="544"/>
      <c r="F202" s="544"/>
      <c r="G202" s="40"/>
      <c r="H202" s="544"/>
      <c r="I202" s="544"/>
      <c r="J202" s="544"/>
      <c r="K202" s="40"/>
      <c r="L202" s="42"/>
      <c r="M202" s="43"/>
      <c r="N202" s="99" t="s">
        <v>12</v>
      </c>
      <c r="O202" s="649"/>
    </row>
    <row r="203" spans="1:15">
      <c r="A203" s="629"/>
      <c r="B203" s="41"/>
      <c r="C203" s="40"/>
      <c r="D203" s="40"/>
      <c r="E203" s="544"/>
      <c r="F203" s="544"/>
      <c r="G203" s="40"/>
      <c r="H203" s="544"/>
      <c r="I203" s="544"/>
      <c r="J203" s="544"/>
      <c r="K203" s="40"/>
      <c r="L203" s="45"/>
      <c r="M203" s="43"/>
      <c r="N203" s="99" t="s">
        <v>12</v>
      </c>
      <c r="O203" s="649"/>
    </row>
    <row r="204" spans="1:15">
      <c r="A204" s="629"/>
      <c r="B204" s="41"/>
      <c r="C204" s="40"/>
      <c r="D204" s="40"/>
      <c r="E204" s="544"/>
      <c r="F204" s="544"/>
      <c r="G204" s="40"/>
      <c r="H204" s="544"/>
      <c r="I204" s="544"/>
      <c r="J204" s="544"/>
      <c r="K204" s="40"/>
      <c r="L204" s="45"/>
      <c r="M204" s="43"/>
      <c r="N204" s="99" t="s">
        <v>12</v>
      </c>
      <c r="O204" s="649"/>
    </row>
    <row r="205" spans="1:15">
      <c r="A205" s="629"/>
      <c r="B205" s="41"/>
      <c r="C205" s="40"/>
      <c r="D205" s="40"/>
      <c r="E205" s="544"/>
      <c r="F205" s="544"/>
      <c r="G205" s="40"/>
      <c r="H205" s="544"/>
      <c r="I205" s="544"/>
      <c r="J205" s="544"/>
      <c r="K205" s="40"/>
      <c r="L205" s="45"/>
      <c r="M205" s="43"/>
      <c r="N205" s="99" t="s">
        <v>12</v>
      </c>
      <c r="O205" s="649"/>
    </row>
    <row r="206" spans="1:15">
      <c r="A206" s="629"/>
      <c r="B206" s="41"/>
      <c r="C206" s="40"/>
      <c r="D206" s="40"/>
      <c r="E206" s="544"/>
      <c r="F206" s="544"/>
      <c r="G206" s="40"/>
      <c r="H206" s="544"/>
      <c r="I206" s="544"/>
      <c r="J206" s="544"/>
      <c r="K206" s="40"/>
      <c r="L206" s="45"/>
      <c r="M206" s="43"/>
      <c r="N206" s="99" t="s">
        <v>12</v>
      </c>
      <c r="O206" s="649"/>
    </row>
    <row r="207" spans="1:15">
      <c r="A207" s="629"/>
      <c r="B207" s="41"/>
      <c r="C207" s="40"/>
      <c r="D207" s="40"/>
      <c r="E207" s="544"/>
      <c r="F207" s="544"/>
      <c r="G207" s="40"/>
      <c r="H207" s="544"/>
      <c r="I207" s="544"/>
      <c r="J207" s="544"/>
      <c r="K207" s="40"/>
      <c r="L207" s="45"/>
      <c r="M207" s="43"/>
      <c r="N207" s="99" t="s">
        <v>12</v>
      </c>
      <c r="O207" s="649"/>
    </row>
    <row r="208" spans="1:15">
      <c r="A208" s="629"/>
      <c r="B208" s="41"/>
      <c r="C208" s="40"/>
      <c r="D208" s="40"/>
      <c r="E208" s="544"/>
      <c r="F208" s="544"/>
      <c r="G208" s="40"/>
      <c r="H208" s="544"/>
      <c r="I208" s="544"/>
      <c r="J208" s="544"/>
      <c r="K208" s="40"/>
      <c r="L208" s="45"/>
      <c r="M208" s="43"/>
      <c r="N208" s="99" t="s">
        <v>12</v>
      </c>
      <c r="O208" s="649"/>
    </row>
    <row r="209" spans="1:15">
      <c r="A209" s="629"/>
      <c r="B209" s="41"/>
      <c r="C209" s="40"/>
      <c r="D209" s="40"/>
      <c r="E209" s="544"/>
      <c r="F209" s="544"/>
      <c r="G209" s="40"/>
      <c r="H209" s="544"/>
      <c r="I209" s="544"/>
      <c r="J209" s="544"/>
      <c r="K209" s="40"/>
      <c r="L209" s="45"/>
      <c r="M209" s="43"/>
      <c r="N209" s="99" t="s">
        <v>12</v>
      </c>
      <c r="O209" s="649"/>
    </row>
    <row r="210" spans="1:15">
      <c r="B210" s="26"/>
      <c r="L210" s="44"/>
      <c r="M210" s="46"/>
      <c r="N210" s="99" t="s">
        <v>12</v>
      </c>
      <c r="O210" s="649"/>
    </row>
    <row r="211" spans="1:15">
      <c r="B211" s="26"/>
      <c r="L211" s="44"/>
      <c r="M211" s="46"/>
      <c r="N211" s="99" t="s">
        <v>12</v>
      </c>
      <c r="O211" s="649"/>
    </row>
    <row r="212" spans="1:15">
      <c r="B212" s="26"/>
      <c r="L212" s="44"/>
      <c r="M212" s="46"/>
      <c r="N212" s="99" t="s">
        <v>12</v>
      </c>
      <c r="O212" s="649"/>
    </row>
    <row r="213" spans="1:15">
      <c r="B213" s="26"/>
      <c r="L213" s="44"/>
      <c r="M213" s="46"/>
      <c r="N213" s="99" t="s">
        <v>12</v>
      </c>
      <c r="O213" s="649"/>
    </row>
    <row r="214" spans="1:15">
      <c r="B214" s="26"/>
      <c r="L214" s="44"/>
      <c r="M214" s="46"/>
      <c r="N214" s="99" t="s">
        <v>12</v>
      </c>
      <c r="O214" s="649"/>
    </row>
    <row r="215" spans="1:15">
      <c r="B215" s="26"/>
      <c r="L215" s="44"/>
      <c r="M215" s="46"/>
      <c r="N215" s="99" t="s">
        <v>12</v>
      </c>
      <c r="O215" s="649"/>
    </row>
    <row r="216" spans="1:15">
      <c r="B216" s="26"/>
      <c r="L216" s="44"/>
      <c r="M216" s="46"/>
      <c r="N216" s="99" t="s">
        <v>12</v>
      </c>
      <c r="O216" s="649"/>
    </row>
    <row r="217" spans="1:15">
      <c r="B217" s="26"/>
      <c r="L217" s="44"/>
      <c r="M217" s="46"/>
      <c r="N217" s="99" t="s">
        <v>12</v>
      </c>
      <c r="O217" s="649"/>
    </row>
    <row r="218" spans="1:15">
      <c r="B218" s="26"/>
      <c r="L218" s="44"/>
      <c r="M218" s="46"/>
      <c r="N218" s="99" t="s">
        <v>12</v>
      </c>
      <c r="O218" s="649"/>
    </row>
    <row r="219" spans="1:15">
      <c r="B219" s="26"/>
      <c r="L219" s="44"/>
      <c r="M219" s="46"/>
      <c r="N219" s="99" t="s">
        <v>12</v>
      </c>
      <c r="O219" s="649"/>
    </row>
    <row r="220" spans="1:15">
      <c r="B220" s="26"/>
      <c r="L220" s="44"/>
      <c r="M220" s="46"/>
      <c r="N220" s="99" t="s">
        <v>12</v>
      </c>
      <c r="O220" s="649"/>
    </row>
    <row r="221" spans="1:15">
      <c r="B221" s="26"/>
      <c r="L221" s="44"/>
      <c r="M221" s="46"/>
      <c r="N221" s="99" t="s">
        <v>12</v>
      </c>
      <c r="O221" s="649"/>
    </row>
    <row r="222" spans="1:15">
      <c r="B222" s="26"/>
      <c r="L222" s="44"/>
      <c r="M222" s="46"/>
      <c r="N222" s="99" t="s">
        <v>12</v>
      </c>
      <c r="O222" s="649"/>
    </row>
    <row r="223" spans="1:15">
      <c r="B223" s="26"/>
      <c r="L223" s="44"/>
      <c r="M223" s="46"/>
      <c r="N223" s="99" t="s">
        <v>12</v>
      </c>
      <c r="O223" s="649"/>
    </row>
    <row r="224" spans="1:15">
      <c r="B224" s="26"/>
      <c r="L224" s="44"/>
      <c r="M224" s="46"/>
      <c r="N224" s="99" t="s">
        <v>12</v>
      </c>
      <c r="O224" s="649"/>
    </row>
    <row r="225" spans="2:15">
      <c r="B225" s="26"/>
      <c r="L225" s="44"/>
      <c r="M225" s="46"/>
      <c r="N225" s="99" t="s">
        <v>12</v>
      </c>
      <c r="O225" s="649"/>
    </row>
    <row r="226" spans="2:15">
      <c r="B226" s="26"/>
      <c r="L226" s="44"/>
      <c r="M226" s="46"/>
      <c r="N226" s="99" t="s">
        <v>12</v>
      </c>
      <c r="O226" s="649"/>
    </row>
    <row r="227" spans="2:15">
      <c r="B227" s="26"/>
      <c r="L227" s="44"/>
      <c r="M227" s="46"/>
      <c r="N227" s="99" t="s">
        <v>12</v>
      </c>
      <c r="O227" s="649"/>
    </row>
    <row r="228" spans="2:15">
      <c r="B228" s="26"/>
      <c r="L228" s="44"/>
      <c r="M228" s="46"/>
      <c r="N228" s="99" t="s">
        <v>12</v>
      </c>
      <c r="O228" s="649"/>
    </row>
    <row r="229" spans="2:15">
      <c r="B229" s="26"/>
      <c r="L229" s="44"/>
      <c r="M229" s="46"/>
      <c r="N229" s="99" t="s">
        <v>12</v>
      </c>
      <c r="O229" s="650"/>
    </row>
    <row r="230" spans="2:15">
      <c r="B230" s="26"/>
      <c r="L230" s="44"/>
      <c r="M230" s="46"/>
      <c r="N230" s="99" t="s">
        <v>12</v>
      </c>
      <c r="O230" s="650"/>
    </row>
    <row r="231" spans="2:15">
      <c r="B231" s="26"/>
      <c r="L231" s="44"/>
      <c r="M231" s="46"/>
      <c r="N231" s="99" t="s">
        <v>12</v>
      </c>
      <c r="O231" s="650"/>
    </row>
    <row r="232" spans="2:15">
      <c r="B232" s="26"/>
      <c r="L232" s="44"/>
      <c r="M232" s="46"/>
      <c r="N232" s="99" t="s">
        <v>12</v>
      </c>
      <c r="O232" s="650"/>
    </row>
    <row r="233" spans="2:15">
      <c r="B233" s="26"/>
      <c r="L233" s="44"/>
      <c r="M233" s="46"/>
      <c r="N233" s="99" t="s">
        <v>12</v>
      </c>
      <c r="O233" s="650"/>
    </row>
    <row r="234" spans="2:15">
      <c r="B234" s="26"/>
      <c r="L234" s="44"/>
      <c r="M234" s="46"/>
      <c r="N234" s="99" t="s">
        <v>12</v>
      </c>
      <c r="O234" s="650"/>
    </row>
    <row r="235" spans="2:15">
      <c r="B235" s="26"/>
      <c r="L235" s="44"/>
      <c r="M235" s="46"/>
      <c r="N235" s="99" t="s">
        <v>12</v>
      </c>
      <c r="O235" s="650"/>
    </row>
    <row r="236" spans="2:15">
      <c r="B236" s="26"/>
      <c r="L236" s="44"/>
      <c r="M236" s="46"/>
      <c r="N236" s="99" t="s">
        <v>12</v>
      </c>
      <c r="O236" s="650"/>
    </row>
    <row r="237" spans="2:15">
      <c r="B237" s="26"/>
      <c r="L237" s="44"/>
      <c r="M237" s="46"/>
      <c r="N237" s="99" t="s">
        <v>12</v>
      </c>
      <c r="O237" s="650"/>
    </row>
    <row r="238" spans="2:15">
      <c r="B238" s="26"/>
      <c r="L238" s="44"/>
      <c r="M238" s="46"/>
      <c r="N238" s="99" t="s">
        <v>12</v>
      </c>
      <c r="O238" s="650"/>
    </row>
    <row r="239" spans="2:15">
      <c r="B239" s="26"/>
      <c r="L239" s="44"/>
      <c r="M239" s="46"/>
      <c r="N239" s="99" t="s">
        <v>12</v>
      </c>
      <c r="O239" s="650"/>
    </row>
    <row r="240" spans="2:15">
      <c r="B240" s="26"/>
      <c r="L240" s="44"/>
      <c r="M240" s="46"/>
      <c r="N240" s="99" t="s">
        <v>12</v>
      </c>
      <c r="O240" s="650"/>
    </row>
    <row r="241" spans="2:15">
      <c r="B241" s="26"/>
      <c r="L241" s="44"/>
      <c r="M241" s="46"/>
      <c r="N241" s="99" t="s">
        <v>12</v>
      </c>
      <c r="O241" s="650"/>
    </row>
    <row r="242" spans="2:15">
      <c r="B242" s="26"/>
      <c r="L242" s="44"/>
      <c r="M242" s="46"/>
      <c r="N242" s="99" t="s">
        <v>12</v>
      </c>
      <c r="O242" s="650"/>
    </row>
    <row r="243" spans="2:15">
      <c r="B243" s="26"/>
      <c r="L243" s="44"/>
      <c r="M243" s="46"/>
      <c r="N243" s="99" t="s">
        <v>12</v>
      </c>
      <c r="O243" s="650"/>
    </row>
    <row r="244" spans="2:15">
      <c r="B244" s="26"/>
      <c r="L244" s="44"/>
      <c r="M244" s="46"/>
      <c r="N244" s="99" t="s">
        <v>12</v>
      </c>
      <c r="O244" s="650"/>
    </row>
    <row r="245" spans="2:15">
      <c r="B245" s="26"/>
      <c r="L245" s="44"/>
      <c r="M245" s="46"/>
      <c r="N245" s="99" t="s">
        <v>12</v>
      </c>
      <c r="O245" s="650"/>
    </row>
    <row r="246" spans="2:15">
      <c r="B246" s="26"/>
      <c r="L246" s="44"/>
      <c r="M246" s="46"/>
      <c r="N246" s="99" t="s">
        <v>12</v>
      </c>
      <c r="O246" s="650"/>
    </row>
    <row r="247" spans="2:15">
      <c r="B247" s="26"/>
      <c r="L247" s="44"/>
      <c r="M247" s="46"/>
      <c r="N247" s="99" t="s">
        <v>12</v>
      </c>
      <c r="O247" s="650"/>
    </row>
    <row r="248" spans="2:15">
      <c r="B248" s="26"/>
      <c r="L248" s="44"/>
      <c r="M248" s="46"/>
      <c r="N248" s="99" t="s">
        <v>12</v>
      </c>
      <c r="O248" s="650"/>
    </row>
    <row r="249" spans="2:15">
      <c r="B249" s="26"/>
      <c r="L249" s="44"/>
      <c r="M249" s="46"/>
      <c r="N249" s="99" t="s">
        <v>12</v>
      </c>
      <c r="O249" s="650"/>
    </row>
    <row r="250" spans="2:15">
      <c r="B250" s="26"/>
      <c r="L250" s="44"/>
      <c r="M250" s="46"/>
      <c r="N250" s="99" t="s">
        <v>12</v>
      </c>
      <c r="O250" s="650"/>
    </row>
    <row r="251" spans="2:15">
      <c r="B251" s="26"/>
      <c r="L251" s="44"/>
      <c r="M251" s="46"/>
      <c r="N251" s="99" t="s">
        <v>12</v>
      </c>
      <c r="O251" s="650"/>
    </row>
    <row r="252" spans="2:15">
      <c r="B252" s="26"/>
      <c r="L252" s="44"/>
      <c r="M252" s="46"/>
      <c r="N252" s="99" t="s">
        <v>12</v>
      </c>
      <c r="O252" s="650"/>
    </row>
    <row r="253" spans="2:15">
      <c r="B253" s="26"/>
      <c r="L253" s="44"/>
      <c r="M253" s="46"/>
      <c r="N253" s="99" t="s">
        <v>12</v>
      </c>
      <c r="O253" s="650"/>
    </row>
    <row r="254" spans="2:15">
      <c r="B254" s="26"/>
      <c r="L254" s="44"/>
      <c r="M254" s="46"/>
      <c r="N254" s="99" t="s">
        <v>12</v>
      </c>
      <c r="O254" s="650"/>
    </row>
    <row r="255" spans="2:15">
      <c r="B255" s="26"/>
      <c r="L255" s="44"/>
      <c r="M255" s="46"/>
      <c r="N255" s="99" t="s">
        <v>12</v>
      </c>
      <c r="O255" s="650"/>
    </row>
    <row r="256" spans="2:15">
      <c r="B256" s="26"/>
      <c r="L256" s="44"/>
      <c r="M256" s="46"/>
      <c r="N256" s="99" t="s">
        <v>12</v>
      </c>
      <c r="O256" s="650"/>
    </row>
    <row r="257" spans="2:15">
      <c r="B257" s="26"/>
      <c r="L257" s="44"/>
      <c r="M257" s="46"/>
      <c r="N257" s="99" t="s">
        <v>12</v>
      </c>
      <c r="O257" s="650"/>
    </row>
    <row r="258" spans="2:15">
      <c r="B258" s="26"/>
      <c r="L258" s="44"/>
      <c r="M258" s="46"/>
      <c r="N258" s="99" t="s">
        <v>12</v>
      </c>
      <c r="O258" s="650"/>
    </row>
    <row r="259" spans="2:15">
      <c r="B259" s="26"/>
      <c r="L259" s="44"/>
      <c r="M259" s="46"/>
      <c r="N259" s="99" t="s">
        <v>12</v>
      </c>
      <c r="O259" s="650"/>
    </row>
    <row r="260" spans="2:15">
      <c r="B260" s="26"/>
      <c r="L260" s="44"/>
      <c r="M260" s="46"/>
      <c r="N260" s="99" t="s">
        <v>12</v>
      </c>
      <c r="O260" s="650"/>
    </row>
    <row r="261" spans="2:15">
      <c r="B261" s="26"/>
      <c r="L261" s="44"/>
      <c r="M261" s="46"/>
      <c r="N261" s="99" t="s">
        <v>12</v>
      </c>
      <c r="O261" s="650"/>
    </row>
    <row r="262" spans="2:15">
      <c r="B262" s="26"/>
      <c r="L262" s="44"/>
      <c r="M262" s="46"/>
      <c r="N262" s="99" t="s">
        <v>12</v>
      </c>
      <c r="O262" s="650"/>
    </row>
    <row r="263" spans="2:15">
      <c r="B263" s="26"/>
      <c r="L263" s="44"/>
      <c r="M263" s="46"/>
      <c r="N263" s="99" t="s">
        <v>12</v>
      </c>
      <c r="O263" s="650"/>
    </row>
    <row r="264" spans="2:15">
      <c r="B264" s="26"/>
      <c r="L264" s="44"/>
      <c r="M264" s="46"/>
      <c r="N264" s="99" t="s">
        <v>12</v>
      </c>
      <c r="O264" s="650"/>
    </row>
    <row r="265" spans="2:15">
      <c r="B265" s="26"/>
      <c r="L265" s="44"/>
      <c r="M265" s="46"/>
      <c r="N265" s="99" t="s">
        <v>12</v>
      </c>
      <c r="O265" s="650"/>
    </row>
    <row r="266" spans="2:15">
      <c r="B266" s="26"/>
      <c r="L266" s="44"/>
      <c r="M266" s="46"/>
      <c r="N266" s="99" t="s">
        <v>12</v>
      </c>
      <c r="O266" s="650"/>
    </row>
    <row r="267" spans="2:15">
      <c r="B267" s="26"/>
      <c r="L267" s="44"/>
      <c r="M267" s="46"/>
      <c r="N267" s="99" t="s">
        <v>12</v>
      </c>
      <c r="O267" s="650"/>
    </row>
    <row r="268" spans="2:15">
      <c r="B268" s="26"/>
      <c r="L268" s="44"/>
      <c r="M268" s="46"/>
      <c r="N268" s="99" t="s">
        <v>12</v>
      </c>
      <c r="O268" s="650"/>
    </row>
    <row r="269" spans="2:15">
      <c r="B269" s="26"/>
      <c r="L269" s="44"/>
      <c r="M269" s="46"/>
      <c r="N269" s="99" t="s">
        <v>12</v>
      </c>
      <c r="O269" s="650"/>
    </row>
    <row r="270" spans="2:15">
      <c r="B270" s="26"/>
      <c r="L270" s="44"/>
      <c r="M270" s="46"/>
      <c r="N270" s="99" t="s">
        <v>12</v>
      </c>
      <c r="O270" s="650"/>
    </row>
    <row r="271" spans="2:15">
      <c r="B271" s="26"/>
      <c r="L271" s="44"/>
      <c r="M271" s="46"/>
      <c r="N271" s="99" t="s">
        <v>12</v>
      </c>
      <c r="O271" s="650"/>
    </row>
    <row r="272" spans="2:15">
      <c r="B272" s="26"/>
      <c r="L272" s="44"/>
      <c r="M272" s="46"/>
      <c r="N272" s="99" t="s">
        <v>12</v>
      </c>
      <c r="O272" s="650"/>
    </row>
    <row r="273" spans="2:15">
      <c r="B273" s="26"/>
      <c r="L273" s="44"/>
      <c r="M273" s="46"/>
      <c r="N273" s="99" t="s">
        <v>12</v>
      </c>
      <c r="O273" s="650"/>
    </row>
    <row r="274" spans="2:15">
      <c r="B274" s="26"/>
      <c r="L274" s="44"/>
      <c r="M274" s="46"/>
      <c r="N274" s="99" t="s">
        <v>12</v>
      </c>
      <c r="O274" s="650"/>
    </row>
    <row r="275" spans="2:15">
      <c r="B275" s="26"/>
      <c r="L275" s="44"/>
      <c r="M275" s="46"/>
      <c r="N275" s="99" t="s">
        <v>12</v>
      </c>
      <c r="O275" s="650"/>
    </row>
    <row r="276" spans="2:15">
      <c r="B276" s="26"/>
      <c r="L276" s="44"/>
      <c r="M276" s="46"/>
      <c r="N276" s="99" t="s">
        <v>12</v>
      </c>
      <c r="O276" s="650"/>
    </row>
    <row r="277" spans="2:15">
      <c r="B277" s="26"/>
      <c r="L277" s="44"/>
      <c r="M277" s="46"/>
      <c r="N277" s="99" t="s">
        <v>12</v>
      </c>
      <c r="O277" s="650"/>
    </row>
    <row r="278" spans="2:15">
      <c r="B278" s="26"/>
      <c r="L278" s="44"/>
      <c r="M278" s="46"/>
      <c r="N278" s="99" t="s">
        <v>12</v>
      </c>
      <c r="O278" s="650"/>
    </row>
    <row r="279" spans="2:15">
      <c r="B279" s="26"/>
      <c r="L279" s="44"/>
      <c r="M279" s="46"/>
      <c r="N279" s="99" t="s">
        <v>12</v>
      </c>
      <c r="O279" s="650"/>
    </row>
    <row r="280" spans="2:15">
      <c r="B280" s="26"/>
      <c r="L280" s="44"/>
      <c r="M280" s="46"/>
      <c r="N280" s="99" t="s">
        <v>12</v>
      </c>
      <c r="O280" s="650"/>
    </row>
    <row r="281" spans="2:15">
      <c r="B281" s="26"/>
      <c r="L281" s="44"/>
      <c r="M281" s="46"/>
      <c r="N281" s="99" t="s">
        <v>12</v>
      </c>
      <c r="O281" s="650"/>
    </row>
    <row r="282" spans="2:15">
      <c r="B282" s="26"/>
      <c r="L282" s="44"/>
      <c r="M282" s="46"/>
      <c r="N282" s="99" t="s">
        <v>12</v>
      </c>
      <c r="O282" s="650"/>
    </row>
    <row r="283" spans="2:15">
      <c r="B283" s="26"/>
      <c r="L283" s="44"/>
      <c r="M283" s="46"/>
      <c r="N283" s="99" t="s">
        <v>12</v>
      </c>
      <c r="O283" s="650"/>
    </row>
    <row r="284" spans="2:15">
      <c r="B284" s="26"/>
      <c r="L284" s="44"/>
      <c r="M284" s="46"/>
      <c r="N284" s="99" t="s">
        <v>12</v>
      </c>
      <c r="O284" s="650"/>
    </row>
    <row r="285" spans="2:15">
      <c r="B285" s="26"/>
      <c r="L285" s="44"/>
      <c r="M285" s="46"/>
      <c r="N285" s="99" t="s">
        <v>12</v>
      </c>
      <c r="O285" s="650"/>
    </row>
    <row r="286" spans="2:15">
      <c r="B286" s="26"/>
      <c r="L286" s="44"/>
      <c r="M286" s="46"/>
      <c r="N286" s="99" t="s">
        <v>12</v>
      </c>
      <c r="O286" s="650"/>
    </row>
    <row r="287" spans="2:15">
      <c r="B287" s="26"/>
      <c r="L287" s="44"/>
      <c r="M287" s="46"/>
      <c r="N287" s="99" t="s">
        <v>12</v>
      </c>
      <c r="O287" s="650"/>
    </row>
    <row r="288" spans="2:15">
      <c r="B288" s="26"/>
      <c r="L288" s="44"/>
      <c r="M288" s="46"/>
      <c r="N288" s="99" t="s">
        <v>12</v>
      </c>
      <c r="O288" s="650"/>
    </row>
    <row r="289" spans="2:15">
      <c r="B289" s="26"/>
      <c r="L289" s="44"/>
      <c r="M289" s="46"/>
      <c r="N289" s="99" t="s">
        <v>12</v>
      </c>
      <c r="O289" s="650"/>
    </row>
    <row r="290" spans="2:15">
      <c r="B290" s="26"/>
      <c r="L290" s="44"/>
      <c r="M290" s="46"/>
      <c r="N290" s="99" t="s">
        <v>12</v>
      </c>
      <c r="O290" s="650"/>
    </row>
    <row r="291" spans="2:15">
      <c r="B291" s="26"/>
      <c r="L291" s="44"/>
      <c r="M291" s="46"/>
      <c r="N291" s="99" t="s">
        <v>12</v>
      </c>
      <c r="O291" s="650"/>
    </row>
    <row r="292" spans="2:15">
      <c r="B292" s="26"/>
      <c r="L292" s="44"/>
      <c r="M292" s="46"/>
      <c r="N292" s="99" t="s">
        <v>12</v>
      </c>
      <c r="O292" s="650"/>
    </row>
    <row r="293" spans="2:15">
      <c r="B293" s="26"/>
      <c r="L293" s="44"/>
      <c r="M293" s="46"/>
      <c r="N293" s="99" t="s">
        <v>12</v>
      </c>
      <c r="O293" s="650"/>
    </row>
    <row r="294" spans="2:15">
      <c r="B294" s="26"/>
      <c r="L294" s="44"/>
      <c r="M294" s="46"/>
      <c r="N294" s="99" t="s">
        <v>12</v>
      </c>
      <c r="O294" s="651"/>
    </row>
    <row r="295" spans="2:15">
      <c r="B295" s="26"/>
      <c r="L295" s="44"/>
      <c r="M295" s="46"/>
      <c r="N295" s="99" t="s">
        <v>12</v>
      </c>
      <c r="O295" s="651"/>
    </row>
    <row r="296" spans="2:15">
      <c r="B296" s="26"/>
      <c r="L296" s="44"/>
      <c r="M296" s="46"/>
      <c r="N296" s="99" t="s">
        <v>12</v>
      </c>
      <c r="O296" s="651"/>
    </row>
    <row r="297" spans="2:15">
      <c r="B297" s="26"/>
      <c r="L297" s="44"/>
      <c r="M297" s="46"/>
      <c r="N297" s="99" t="s">
        <v>12</v>
      </c>
      <c r="O297" s="651"/>
    </row>
    <row r="298" spans="2:15">
      <c r="B298" s="26"/>
      <c r="L298" s="44"/>
      <c r="M298" s="46"/>
      <c r="N298" s="99" t="s">
        <v>12</v>
      </c>
      <c r="O298" s="651"/>
    </row>
    <row r="299" spans="2:15">
      <c r="B299" s="26"/>
      <c r="L299" s="44"/>
      <c r="M299" s="46"/>
      <c r="N299" s="99" t="s">
        <v>12</v>
      </c>
      <c r="O299" s="651"/>
    </row>
    <row r="300" spans="2:15">
      <c r="B300" s="26"/>
      <c r="L300" s="44"/>
      <c r="M300" s="46"/>
      <c r="N300" s="99" t="s">
        <v>12</v>
      </c>
      <c r="O300" s="651"/>
    </row>
    <row r="301" spans="2:15">
      <c r="B301" s="26"/>
      <c r="L301" s="44"/>
      <c r="M301" s="46"/>
      <c r="N301" s="99" t="s">
        <v>12</v>
      </c>
      <c r="O301" s="651"/>
    </row>
    <row r="302" spans="2:15">
      <c r="B302" s="26"/>
      <c r="L302" s="44"/>
      <c r="M302" s="46"/>
      <c r="N302" s="99" t="s">
        <v>12</v>
      </c>
      <c r="O302" s="651"/>
    </row>
    <row r="303" spans="2:15">
      <c r="B303" s="26"/>
      <c r="L303" s="44"/>
      <c r="M303" s="46"/>
      <c r="N303" s="99" t="s">
        <v>12</v>
      </c>
      <c r="O303" s="651"/>
    </row>
    <row r="304" spans="2:15">
      <c r="B304" s="26"/>
      <c r="L304" s="44"/>
      <c r="M304" s="46"/>
      <c r="N304" s="99" t="s">
        <v>12</v>
      </c>
      <c r="O304" s="651"/>
    </row>
    <row r="305" spans="2:15">
      <c r="B305" s="26"/>
      <c r="L305" s="44"/>
      <c r="M305" s="46"/>
      <c r="N305" s="99" t="s">
        <v>12</v>
      </c>
      <c r="O305" s="651"/>
    </row>
    <row r="306" spans="2:15">
      <c r="B306" s="26"/>
      <c r="L306" s="44"/>
      <c r="M306" s="46"/>
      <c r="N306" s="99" t="s">
        <v>12</v>
      </c>
      <c r="O306" s="651"/>
    </row>
    <row r="307" spans="2:15">
      <c r="B307" s="26"/>
      <c r="L307" s="44"/>
      <c r="M307" s="46"/>
      <c r="N307" s="99" t="s">
        <v>12</v>
      </c>
      <c r="O307" s="651"/>
    </row>
    <row r="308" spans="2:15">
      <c r="B308" s="26"/>
      <c r="L308" s="44"/>
      <c r="M308" s="46"/>
      <c r="N308" s="99" t="s">
        <v>12</v>
      </c>
      <c r="O308" s="651"/>
    </row>
    <row r="309" spans="2:15">
      <c r="B309" s="26"/>
      <c r="L309" s="44"/>
      <c r="M309" s="46"/>
      <c r="N309" s="99" t="s">
        <v>12</v>
      </c>
      <c r="O309" s="651"/>
    </row>
    <row r="310" spans="2:15">
      <c r="B310" s="26"/>
      <c r="L310" s="44"/>
      <c r="M310" s="46"/>
      <c r="N310" s="99" t="s">
        <v>12</v>
      </c>
      <c r="O310" s="651"/>
    </row>
    <row r="311" spans="2:15">
      <c r="B311" s="26"/>
      <c r="L311" s="44"/>
      <c r="M311" s="46"/>
      <c r="N311" s="99" t="s">
        <v>12</v>
      </c>
      <c r="O311" s="651"/>
    </row>
    <row r="312" spans="2:15">
      <c r="B312" s="26"/>
      <c r="L312" s="44"/>
      <c r="M312" s="46"/>
      <c r="N312" s="99" t="s">
        <v>12</v>
      </c>
      <c r="O312" s="651"/>
    </row>
    <row r="313" spans="2:15">
      <c r="B313" s="26"/>
      <c r="L313" s="44"/>
      <c r="M313" s="46"/>
      <c r="N313" s="99" t="s">
        <v>12</v>
      </c>
      <c r="O313" s="651"/>
    </row>
    <row r="314" spans="2:15">
      <c r="B314" s="26"/>
      <c r="L314" s="44"/>
      <c r="M314" s="46"/>
      <c r="N314" s="99" t="s">
        <v>12</v>
      </c>
      <c r="O314" s="651"/>
    </row>
    <row r="315" spans="2:15">
      <c r="B315" s="26"/>
      <c r="L315" s="44"/>
      <c r="M315" s="46"/>
      <c r="N315" s="99" t="s">
        <v>12</v>
      </c>
      <c r="O315" s="651"/>
    </row>
    <row r="316" spans="2:15">
      <c r="B316" s="26"/>
      <c r="L316" s="44"/>
      <c r="M316" s="46"/>
      <c r="N316" s="99" t="s">
        <v>12</v>
      </c>
      <c r="O316" s="651"/>
    </row>
    <row r="317" spans="2:15">
      <c r="B317" s="26"/>
      <c r="L317" s="44"/>
      <c r="M317" s="46"/>
      <c r="N317" s="99" t="s">
        <v>12</v>
      </c>
      <c r="O317" s="651"/>
    </row>
    <row r="318" spans="2:15">
      <c r="B318" s="26"/>
      <c r="L318" s="44"/>
      <c r="M318" s="46"/>
      <c r="N318" s="99" t="s">
        <v>12</v>
      </c>
      <c r="O318" s="651"/>
    </row>
    <row r="319" spans="2:15">
      <c r="B319" s="26"/>
      <c r="L319" s="44"/>
      <c r="M319" s="46"/>
      <c r="N319" s="99" t="s">
        <v>12</v>
      </c>
      <c r="O319" s="651"/>
    </row>
    <row r="320" spans="2:15">
      <c r="B320" s="26"/>
      <c r="L320" s="44"/>
      <c r="M320" s="46"/>
      <c r="N320" s="99" t="s">
        <v>12</v>
      </c>
      <c r="O320" s="651"/>
    </row>
    <row r="321" spans="2:15">
      <c r="B321" s="26"/>
      <c r="L321" s="44"/>
      <c r="M321" s="46"/>
      <c r="N321" s="99" t="s">
        <v>12</v>
      </c>
      <c r="O321" s="651"/>
    </row>
    <row r="322" spans="2:15">
      <c r="B322" s="26"/>
      <c r="L322" s="44"/>
      <c r="M322" s="46"/>
      <c r="N322" s="99" t="s">
        <v>12</v>
      </c>
      <c r="O322" s="651"/>
    </row>
    <row r="323" spans="2:15">
      <c r="B323" s="26"/>
      <c r="L323" s="44"/>
      <c r="M323" s="46"/>
      <c r="N323" s="99" t="s">
        <v>12</v>
      </c>
      <c r="O323" s="651"/>
    </row>
    <row r="324" spans="2:15">
      <c r="B324" s="26"/>
      <c r="L324" s="44"/>
      <c r="M324" s="46"/>
      <c r="N324" s="99" t="s">
        <v>12</v>
      </c>
      <c r="O324" s="651"/>
    </row>
    <row r="325" spans="2:15">
      <c r="B325" s="26"/>
      <c r="L325" s="44"/>
      <c r="M325" s="46"/>
      <c r="N325" s="99" t="s">
        <v>12</v>
      </c>
      <c r="O325" s="651"/>
    </row>
    <row r="326" spans="2:15">
      <c r="B326" s="26"/>
      <c r="L326" s="44"/>
      <c r="M326" s="46"/>
      <c r="N326" s="99" t="s">
        <v>12</v>
      </c>
      <c r="O326" s="651"/>
    </row>
    <row r="327" spans="2:15">
      <c r="B327" s="26"/>
      <c r="L327" s="44"/>
      <c r="M327" s="46"/>
      <c r="N327" s="99" t="s">
        <v>12</v>
      </c>
      <c r="O327" s="651"/>
    </row>
    <row r="328" spans="2:15">
      <c r="B328" s="26"/>
      <c r="L328" s="44"/>
      <c r="M328" s="46"/>
      <c r="N328" s="99" t="s">
        <v>12</v>
      </c>
      <c r="O328" s="651"/>
    </row>
    <row r="329" spans="2:15">
      <c r="B329" s="26"/>
      <c r="L329" s="44"/>
      <c r="M329" s="46"/>
      <c r="N329" s="99" t="s">
        <v>12</v>
      </c>
      <c r="O329" s="651"/>
    </row>
    <row r="330" spans="2:15">
      <c r="B330" s="26"/>
      <c r="L330" s="44"/>
      <c r="M330" s="46"/>
      <c r="N330" s="99" t="s">
        <v>12</v>
      </c>
      <c r="O330" s="651"/>
    </row>
    <row r="331" spans="2:15">
      <c r="B331" s="26"/>
      <c r="L331" s="44"/>
      <c r="M331" s="46"/>
      <c r="N331" s="99" t="s">
        <v>12</v>
      </c>
      <c r="O331" s="651"/>
    </row>
    <row r="332" spans="2:15">
      <c r="B332" s="26"/>
      <c r="L332" s="44"/>
      <c r="M332" s="46"/>
      <c r="N332" s="99" t="s">
        <v>12</v>
      </c>
      <c r="O332" s="651"/>
    </row>
    <row r="333" spans="2:15">
      <c r="B333" s="26"/>
      <c r="L333" s="44"/>
      <c r="M333" s="46"/>
      <c r="N333" s="99" t="s">
        <v>12</v>
      </c>
      <c r="O333" s="651"/>
    </row>
    <row r="334" spans="2:15">
      <c r="B334" s="26"/>
      <c r="L334" s="44"/>
      <c r="M334" s="46"/>
      <c r="N334" s="99" t="s">
        <v>12</v>
      </c>
      <c r="O334" s="651"/>
    </row>
    <row r="335" spans="2:15">
      <c r="B335" s="26"/>
      <c r="L335" s="44"/>
      <c r="M335" s="46"/>
      <c r="N335" s="99" t="s">
        <v>12</v>
      </c>
      <c r="O335" s="651"/>
    </row>
    <row r="336" spans="2:15">
      <c r="B336" s="26"/>
      <c r="L336" s="44"/>
      <c r="M336" s="46"/>
      <c r="N336" s="99" t="s">
        <v>12</v>
      </c>
      <c r="O336" s="651"/>
    </row>
    <row r="337" spans="2:15">
      <c r="B337" s="26"/>
      <c r="L337" s="44"/>
      <c r="M337" s="46"/>
      <c r="N337" s="99" t="s">
        <v>12</v>
      </c>
      <c r="O337" s="651"/>
    </row>
    <row r="338" spans="2:15">
      <c r="B338" s="26"/>
      <c r="L338" s="44"/>
      <c r="M338" s="46"/>
      <c r="N338" s="99" t="s">
        <v>12</v>
      </c>
      <c r="O338" s="651"/>
    </row>
    <row r="339" spans="2:15">
      <c r="B339" s="26"/>
      <c r="L339" s="44"/>
      <c r="M339" s="46"/>
      <c r="N339" s="99" t="s">
        <v>12</v>
      </c>
      <c r="O339" s="651"/>
    </row>
    <row r="340" spans="2:15">
      <c r="B340" s="26"/>
      <c r="L340" s="44"/>
      <c r="M340" s="46"/>
      <c r="N340" s="99" t="s">
        <v>12</v>
      </c>
      <c r="O340" s="651"/>
    </row>
    <row r="341" spans="2:15">
      <c r="B341" s="26"/>
      <c r="L341" s="44"/>
      <c r="M341" s="46"/>
      <c r="N341" s="99" t="s">
        <v>12</v>
      </c>
      <c r="O341" s="651"/>
    </row>
    <row r="342" spans="2:15">
      <c r="B342" s="26"/>
      <c r="L342" s="44"/>
      <c r="M342" s="46"/>
      <c r="N342" s="99" t="s">
        <v>12</v>
      </c>
      <c r="O342" s="651"/>
    </row>
    <row r="343" spans="2:15">
      <c r="B343" s="26"/>
      <c r="L343" s="44"/>
      <c r="M343" s="46"/>
      <c r="N343" s="99" t="s">
        <v>12</v>
      </c>
      <c r="O343" s="651"/>
    </row>
    <row r="344" spans="2:15">
      <c r="B344" s="26"/>
      <c r="L344" s="44"/>
      <c r="M344" s="46"/>
      <c r="N344" s="99" t="s">
        <v>12</v>
      </c>
      <c r="O344" s="651"/>
    </row>
    <row r="345" spans="2:15">
      <c r="B345" s="26"/>
      <c r="L345" s="44"/>
      <c r="M345" s="46"/>
      <c r="N345" s="99" t="s">
        <v>12</v>
      </c>
      <c r="O345" s="651"/>
    </row>
    <row r="346" spans="2:15">
      <c r="B346" s="26"/>
      <c r="L346" s="44"/>
      <c r="M346" s="46"/>
      <c r="N346" s="99" t="s">
        <v>12</v>
      </c>
      <c r="O346" s="651"/>
    </row>
    <row r="347" spans="2:15">
      <c r="B347" s="26"/>
      <c r="L347" s="44"/>
      <c r="M347" s="46"/>
      <c r="N347" s="99" t="s">
        <v>12</v>
      </c>
      <c r="O347" s="651"/>
    </row>
    <row r="348" spans="2:15">
      <c r="B348" s="26"/>
      <c r="L348" s="44"/>
      <c r="M348" s="46"/>
      <c r="N348" s="99" t="s">
        <v>12</v>
      </c>
      <c r="O348" s="651"/>
    </row>
    <row r="349" spans="2:15">
      <c r="B349" s="26"/>
      <c r="L349" s="44"/>
      <c r="M349" s="46"/>
      <c r="N349" s="99" t="s">
        <v>12</v>
      </c>
      <c r="O349" s="651"/>
    </row>
    <row r="350" spans="2:15">
      <c r="B350" s="26"/>
      <c r="L350" s="44"/>
      <c r="M350" s="46"/>
      <c r="N350" s="99" t="s">
        <v>12</v>
      </c>
      <c r="O350" s="651"/>
    </row>
    <row r="351" spans="2:15">
      <c r="B351" s="26"/>
      <c r="L351" s="44"/>
      <c r="M351" s="46"/>
      <c r="N351" s="99" t="s">
        <v>12</v>
      </c>
      <c r="O351" s="651"/>
    </row>
    <row r="352" spans="2:15">
      <c r="B352" s="26"/>
      <c r="L352" s="44"/>
      <c r="M352" s="46"/>
      <c r="N352" s="99" t="s">
        <v>12</v>
      </c>
      <c r="O352" s="651"/>
    </row>
    <row r="353" spans="2:15">
      <c r="B353" s="26"/>
      <c r="L353" s="44"/>
      <c r="M353" s="46"/>
      <c r="N353" s="99" t="s">
        <v>12</v>
      </c>
      <c r="O353" s="651"/>
    </row>
    <row r="354" spans="2:15">
      <c r="B354" s="26"/>
      <c r="L354" s="44"/>
      <c r="M354" s="46"/>
      <c r="N354" s="99" t="s">
        <v>12</v>
      </c>
      <c r="O354" s="651"/>
    </row>
    <row r="355" spans="2:15">
      <c r="B355" s="26"/>
      <c r="L355" s="44"/>
      <c r="M355" s="46"/>
      <c r="N355" s="99" t="s">
        <v>12</v>
      </c>
      <c r="O355" s="651"/>
    </row>
    <row r="356" spans="2:15">
      <c r="B356" s="26"/>
      <c r="L356" s="44"/>
      <c r="M356" s="46"/>
      <c r="N356" s="99" t="s">
        <v>12</v>
      </c>
      <c r="O356" s="651"/>
    </row>
    <row r="357" spans="2:15">
      <c r="B357" s="26"/>
      <c r="L357" s="44"/>
      <c r="M357" s="46"/>
      <c r="N357" s="99" t="s">
        <v>12</v>
      </c>
      <c r="O357" s="651"/>
    </row>
    <row r="358" spans="2:15">
      <c r="B358" s="26"/>
      <c r="L358" s="44"/>
      <c r="M358" s="46"/>
      <c r="N358" s="99" t="s">
        <v>12</v>
      </c>
      <c r="O358" s="651"/>
    </row>
    <row r="359" spans="2:15">
      <c r="B359" s="26"/>
      <c r="L359" s="44"/>
      <c r="M359" s="46"/>
      <c r="N359" s="99" t="s">
        <v>12</v>
      </c>
      <c r="O359" s="651"/>
    </row>
    <row r="360" spans="2:15">
      <c r="B360" s="26"/>
      <c r="L360" s="44"/>
      <c r="M360" s="46"/>
      <c r="N360" s="99" t="s">
        <v>12</v>
      </c>
      <c r="O360" s="651"/>
    </row>
    <row r="361" spans="2:15">
      <c r="B361" s="26"/>
    </row>
    <row r="362" spans="2:15">
      <c r="B362" s="26"/>
    </row>
    <row r="363" spans="2:15">
      <c r="B363" s="26"/>
    </row>
    <row r="364" spans="2:15">
      <c r="B364" s="26"/>
    </row>
    <row r="365" spans="2:15">
      <c r="B365" s="26"/>
    </row>
    <row r="366" spans="2:15">
      <c r="B366" s="26"/>
    </row>
    <row r="367" spans="2:15">
      <c r="B367" s="26"/>
    </row>
    <row r="368" spans="2:15">
      <c r="B368" s="26"/>
    </row>
    <row r="369" spans="2:2">
      <c r="B369" s="26"/>
    </row>
    <row r="370" spans="2:2">
      <c r="B370" s="26"/>
    </row>
    <row r="371" spans="2:2">
      <c r="B371" s="26"/>
    </row>
    <row r="372" spans="2:2">
      <c r="B372" s="26"/>
    </row>
    <row r="373" spans="2:2">
      <c r="B373" s="26"/>
    </row>
    <row r="374" spans="2:2">
      <c r="B374" s="26"/>
    </row>
    <row r="375" spans="2:2">
      <c r="B375" s="26"/>
    </row>
    <row r="376" spans="2:2">
      <c r="B376" s="26"/>
    </row>
    <row r="377" spans="2:2">
      <c r="B377" s="26"/>
    </row>
    <row r="378" spans="2:2">
      <c r="B378" s="26"/>
    </row>
    <row r="379" spans="2:2">
      <c r="B379" s="26"/>
    </row>
    <row r="380" spans="2:2">
      <c r="B380" s="26"/>
    </row>
    <row r="381" spans="2:2">
      <c r="B381" s="26"/>
    </row>
    <row r="382" spans="2:2">
      <c r="B382" s="26"/>
    </row>
    <row r="383" spans="2:2">
      <c r="B383" s="26"/>
    </row>
    <row r="384" spans="2:2">
      <c r="B384" s="26"/>
    </row>
    <row r="385" spans="2:2">
      <c r="B385" s="26"/>
    </row>
    <row r="386" spans="2:2">
      <c r="B386" s="26"/>
    </row>
    <row r="387" spans="2:2">
      <c r="B387" s="26"/>
    </row>
    <row r="388" spans="2:2">
      <c r="B388" s="26"/>
    </row>
    <row r="389" spans="2:2">
      <c r="B389" s="26"/>
    </row>
    <row r="390" spans="2:2">
      <c r="B390" s="26"/>
    </row>
    <row r="391" spans="2:2">
      <c r="B391" s="26"/>
    </row>
    <row r="392" spans="2:2">
      <c r="B392" s="26"/>
    </row>
    <row r="393" spans="2:2">
      <c r="B393" s="26"/>
    </row>
    <row r="394" spans="2:2">
      <c r="B394" s="26"/>
    </row>
    <row r="395" spans="2:2">
      <c r="B395" s="26"/>
    </row>
    <row r="396" spans="2:2">
      <c r="B396" s="26"/>
    </row>
    <row r="397" spans="2:2">
      <c r="B397" s="26"/>
    </row>
    <row r="398" spans="2:2">
      <c r="B398" s="26"/>
    </row>
    <row r="399" spans="2:2">
      <c r="B399" s="26"/>
    </row>
    <row r="400" spans="2:2">
      <c r="B400" s="26"/>
    </row>
    <row r="401" spans="2:2">
      <c r="B401" s="26"/>
    </row>
    <row r="402" spans="2:2">
      <c r="B402" s="26"/>
    </row>
    <row r="403" spans="2:2">
      <c r="B403" s="26"/>
    </row>
    <row r="404" spans="2:2">
      <c r="B404" s="26"/>
    </row>
    <row r="405" spans="2:2">
      <c r="B405" s="26"/>
    </row>
    <row r="406" spans="2:2">
      <c r="B406" s="26"/>
    </row>
    <row r="407" spans="2:2">
      <c r="B407" s="26"/>
    </row>
    <row r="408" spans="2:2">
      <c r="B408" s="26"/>
    </row>
    <row r="409" spans="2:2">
      <c r="B409" s="26"/>
    </row>
    <row r="410" spans="2:2">
      <c r="B410" s="26"/>
    </row>
    <row r="411" spans="2:2">
      <c r="B411" s="26"/>
    </row>
    <row r="412" spans="2:2">
      <c r="B412" s="26"/>
    </row>
    <row r="413" spans="2:2">
      <c r="B413" s="26"/>
    </row>
    <row r="414" spans="2:2">
      <c r="B414" s="26"/>
    </row>
    <row r="415" spans="2:2">
      <c r="B415" s="26"/>
    </row>
    <row r="416" spans="2:2">
      <c r="B416" s="26"/>
    </row>
    <row r="417" spans="2:2">
      <c r="B417" s="26"/>
    </row>
    <row r="418" spans="2:2">
      <c r="B418" s="26"/>
    </row>
    <row r="419" spans="2:2">
      <c r="B419" s="26"/>
    </row>
    <row r="420" spans="2:2">
      <c r="B420" s="26"/>
    </row>
    <row r="421" spans="2:2">
      <c r="B421" s="26"/>
    </row>
    <row r="422" spans="2:2">
      <c r="B422" s="26"/>
    </row>
    <row r="423" spans="2:2">
      <c r="B423" s="26"/>
    </row>
    <row r="424" spans="2:2">
      <c r="B424" s="26"/>
    </row>
    <row r="425" spans="2:2">
      <c r="B425" s="26"/>
    </row>
    <row r="426" spans="2:2">
      <c r="B426" s="26"/>
    </row>
    <row r="427" spans="2:2">
      <c r="B427" s="26"/>
    </row>
    <row r="428" spans="2:2">
      <c r="B428" s="26"/>
    </row>
    <row r="429" spans="2:2">
      <c r="B429" s="26"/>
    </row>
    <row r="430" spans="2:2">
      <c r="B430" s="26"/>
    </row>
    <row r="431" spans="2:2">
      <c r="B431" s="26"/>
    </row>
    <row r="432" spans="2:2">
      <c r="B432" s="26"/>
    </row>
    <row r="433" spans="2:2">
      <c r="B433" s="26"/>
    </row>
    <row r="434" spans="2:2">
      <c r="B434" s="26"/>
    </row>
    <row r="435" spans="2:2">
      <c r="B435" s="26"/>
    </row>
    <row r="436" spans="2:2">
      <c r="B436" s="26"/>
    </row>
    <row r="437" spans="2:2">
      <c r="B437" s="26"/>
    </row>
    <row r="438" spans="2:2">
      <c r="B438" s="26"/>
    </row>
    <row r="439" spans="2:2">
      <c r="B439" s="26"/>
    </row>
    <row r="440" spans="2:2">
      <c r="B440" s="26"/>
    </row>
    <row r="441" spans="2:2">
      <c r="B441" s="26"/>
    </row>
    <row r="442" spans="2:2">
      <c r="B442" s="26"/>
    </row>
    <row r="443" spans="2:2">
      <c r="B443" s="26"/>
    </row>
    <row r="444" spans="2:2">
      <c r="B444" s="26"/>
    </row>
    <row r="445" spans="2:2">
      <c r="B445" s="26"/>
    </row>
    <row r="446" spans="2:2">
      <c r="B446" s="26"/>
    </row>
    <row r="447" spans="2:2">
      <c r="B447" s="26"/>
    </row>
    <row r="448" spans="2:2">
      <c r="B448" s="26"/>
    </row>
    <row r="449" spans="2:2">
      <c r="B449" s="26"/>
    </row>
    <row r="450" spans="2:2">
      <c r="B450" s="26"/>
    </row>
    <row r="451" spans="2:2">
      <c r="B451" s="26"/>
    </row>
    <row r="452" spans="2:2">
      <c r="B452" s="26"/>
    </row>
    <row r="453" spans="2:2">
      <c r="B453" s="26"/>
    </row>
    <row r="454" spans="2:2">
      <c r="B454" s="26"/>
    </row>
    <row r="455" spans="2:2">
      <c r="B455" s="26"/>
    </row>
    <row r="456" spans="2:2">
      <c r="B456" s="26"/>
    </row>
    <row r="457" spans="2:2">
      <c r="B457" s="26"/>
    </row>
    <row r="458" spans="2:2">
      <c r="B458" s="26"/>
    </row>
    <row r="459" spans="2:2">
      <c r="B459" s="26"/>
    </row>
    <row r="460" spans="2:2">
      <c r="B460" s="26"/>
    </row>
    <row r="461" spans="2:2">
      <c r="B461" s="26"/>
    </row>
    <row r="462" spans="2:2">
      <c r="B462" s="26"/>
    </row>
    <row r="463" spans="2:2">
      <c r="B463" s="26"/>
    </row>
    <row r="464" spans="2:2">
      <c r="B464" s="26"/>
    </row>
    <row r="465" spans="2:2">
      <c r="B465" s="26"/>
    </row>
    <row r="466" spans="2:2">
      <c r="B466" s="26"/>
    </row>
    <row r="467" spans="2:2">
      <c r="B467" s="26"/>
    </row>
    <row r="468" spans="2:2">
      <c r="B468" s="26"/>
    </row>
    <row r="469" spans="2:2">
      <c r="B469" s="26"/>
    </row>
    <row r="470" spans="2:2">
      <c r="B470" s="26"/>
    </row>
    <row r="471" spans="2:2">
      <c r="B471" s="26"/>
    </row>
    <row r="472" spans="2:2">
      <c r="B472" s="26"/>
    </row>
    <row r="473" spans="2:2">
      <c r="B473" s="26"/>
    </row>
    <row r="474" spans="2:2">
      <c r="B474" s="26"/>
    </row>
    <row r="475" spans="2:2">
      <c r="B475" s="26"/>
    </row>
    <row r="476" spans="2:2">
      <c r="B476" s="26"/>
    </row>
    <row r="477" spans="2:2">
      <c r="B477" s="26"/>
    </row>
    <row r="478" spans="2:2">
      <c r="B478" s="26"/>
    </row>
    <row r="479" spans="2:2">
      <c r="B479" s="26"/>
    </row>
    <row r="480" spans="2:2">
      <c r="B480" s="26"/>
    </row>
    <row r="481" spans="2:2">
      <c r="B481" s="26"/>
    </row>
    <row r="482" spans="2:2">
      <c r="B482" s="26"/>
    </row>
    <row r="483" spans="2:2">
      <c r="B483" s="26"/>
    </row>
    <row r="484" spans="2:2">
      <c r="B484" s="26"/>
    </row>
    <row r="485" spans="2:2">
      <c r="B485" s="26"/>
    </row>
    <row r="486" spans="2:2">
      <c r="B486" s="26"/>
    </row>
    <row r="487" spans="2:2">
      <c r="B487" s="26"/>
    </row>
    <row r="488" spans="2:2">
      <c r="B488" s="26"/>
    </row>
  </sheetData>
  <mergeCells count="11">
    <mergeCell ref="A142:B142"/>
    <mergeCell ref="A163:A164"/>
    <mergeCell ref="A1:O1"/>
    <mergeCell ref="A2:O2"/>
    <mergeCell ref="A3:O3"/>
    <mergeCell ref="A4:O4"/>
    <mergeCell ref="A7:A8"/>
    <mergeCell ref="B7:B8"/>
    <mergeCell ref="C7:J7"/>
    <mergeCell ref="O7:O8"/>
    <mergeCell ref="K7:N7"/>
  </mergeCells>
  <pageMargins left="0.19685039370078741" right="0" top="0.55118110236220474" bottom="0.74803149606299213" header="0.31496062992125984" footer="0.31496062992125984"/>
  <pageSetup scale="55" orientation="landscape" r:id="rId1"/>
  <ignoredErrors>
    <ignoredError sqref="A37 A9:A17 A20 A32 A45:A46 A72 A78 A85 A93 A5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tabColor theme="4" tint="0.59999389629810485"/>
  </sheetPr>
  <dimension ref="A1:P129"/>
  <sheetViews>
    <sheetView showGridLines="0" showZeros="0" topLeftCell="A213" zoomScale="84" zoomScaleNormal="84" workbookViewId="0">
      <pane ySplit="1485" topLeftCell="A79" activePane="bottomLeft"/>
      <selection activeCell="K213" sqref="K213"/>
      <selection pane="bottomLeft" activeCell="E106" sqref="E106"/>
    </sheetView>
  </sheetViews>
  <sheetFormatPr baseColWidth="10" defaultColWidth="11" defaultRowHeight="12.75"/>
  <cols>
    <col min="1" max="1" width="17.85546875" style="215" customWidth="1"/>
    <col min="2" max="2" width="41.140625" style="4" customWidth="1"/>
    <col min="3" max="3" width="12.85546875" style="4" customWidth="1"/>
    <col min="4" max="4" width="16.42578125" style="71" customWidth="1"/>
    <col min="5" max="6" width="16" style="71" customWidth="1"/>
    <col min="7" max="7" width="15.5703125" style="71" customWidth="1"/>
    <col min="8" max="8" width="15.7109375" style="304" customWidth="1"/>
    <col min="9" max="9" width="15.7109375" style="215" customWidth="1"/>
    <col min="10" max="10" width="16.28515625" style="275" customWidth="1"/>
    <col min="11" max="11" width="11" style="215"/>
    <col min="12" max="12" width="13" style="215" customWidth="1"/>
    <col min="13" max="13" width="4.5703125" style="215" customWidth="1"/>
    <col min="14" max="16384" width="11" style="215"/>
  </cols>
  <sheetData>
    <row r="1" spans="1:16" ht="21.75" customHeight="1">
      <c r="A1" s="872" t="s">
        <v>60</v>
      </c>
      <c r="B1" s="872"/>
      <c r="C1" s="872"/>
      <c r="D1" s="872"/>
      <c r="E1" s="872"/>
      <c r="F1" s="872"/>
      <c r="G1" s="872"/>
      <c r="H1" s="872"/>
      <c r="I1" s="872"/>
      <c r="J1" s="61"/>
      <c r="K1" s="172"/>
      <c r="L1" s="172"/>
      <c r="M1" s="172"/>
    </row>
    <row r="2" spans="1:16" ht="18" customHeight="1">
      <c r="A2" s="872" t="s">
        <v>61</v>
      </c>
      <c r="B2" s="872"/>
      <c r="C2" s="872"/>
      <c r="D2" s="872"/>
      <c r="E2" s="872"/>
      <c r="F2" s="872"/>
      <c r="G2" s="872"/>
      <c r="H2" s="872"/>
      <c r="I2" s="872"/>
      <c r="J2" s="61"/>
      <c r="K2" s="172"/>
      <c r="L2" s="172"/>
      <c r="M2" s="172"/>
    </row>
    <row r="3" spans="1:16" ht="15">
      <c r="A3" s="873" t="s">
        <v>62</v>
      </c>
      <c r="B3" s="873"/>
      <c r="C3" s="873"/>
      <c r="D3" s="873"/>
      <c r="E3" s="873"/>
      <c r="F3" s="873"/>
      <c r="G3" s="873"/>
      <c r="H3" s="873"/>
      <c r="I3" s="873"/>
    </row>
    <row r="4" spans="1:16" ht="20.25" customHeight="1">
      <c r="A4" s="874" t="s">
        <v>640</v>
      </c>
      <c r="B4" s="874"/>
      <c r="C4" s="874"/>
      <c r="D4" s="874"/>
      <c r="E4" s="874"/>
      <c r="F4" s="874"/>
      <c r="G4" s="874"/>
      <c r="H4" s="874"/>
      <c r="I4" s="874"/>
    </row>
    <row r="5" spans="1:16" ht="9.75" customHeight="1">
      <c r="A5" s="571"/>
      <c r="B5" s="572"/>
      <c r="C5" s="572"/>
      <c r="D5" s="573"/>
      <c r="E5" s="573"/>
      <c r="F5" s="573"/>
      <c r="G5" s="573"/>
      <c r="H5" s="574"/>
      <c r="I5" s="571" t="s">
        <v>12</v>
      </c>
    </row>
    <row r="6" spans="1:16" ht="24" customHeight="1">
      <c r="A6" s="865" t="s">
        <v>63</v>
      </c>
      <c r="B6" s="867" t="s">
        <v>0</v>
      </c>
      <c r="C6" s="869" t="s">
        <v>48</v>
      </c>
      <c r="D6" s="869"/>
      <c r="E6" s="869"/>
      <c r="F6" s="870" t="s">
        <v>659</v>
      </c>
      <c r="G6" s="870"/>
      <c r="H6" s="875" t="s">
        <v>31</v>
      </c>
      <c r="I6" s="876"/>
    </row>
    <row r="7" spans="1:16" ht="36" customHeight="1">
      <c r="A7" s="866"/>
      <c r="B7" s="868"/>
      <c r="C7" s="369" t="s">
        <v>2</v>
      </c>
      <c r="D7" s="562" t="s">
        <v>64</v>
      </c>
      <c r="E7" s="562" t="s">
        <v>24</v>
      </c>
      <c r="F7" s="562" t="s">
        <v>65</v>
      </c>
      <c r="G7" s="562" t="s">
        <v>66</v>
      </c>
      <c r="H7" s="559" t="s">
        <v>25</v>
      </c>
      <c r="I7" s="370" t="s">
        <v>67</v>
      </c>
    </row>
    <row r="8" spans="1:16" ht="8.25" hidden="1" customHeight="1">
      <c r="A8" s="371"/>
      <c r="B8" s="372" t="s">
        <v>12</v>
      </c>
      <c r="C8" s="372"/>
      <c r="D8" s="563"/>
      <c r="E8" s="563"/>
      <c r="F8" s="563"/>
      <c r="G8" s="563"/>
      <c r="H8" s="519"/>
      <c r="I8" s="373"/>
    </row>
    <row r="9" spans="1:16" ht="21.75" customHeight="1">
      <c r="A9" s="371"/>
      <c r="B9" s="374" t="s">
        <v>27</v>
      </c>
      <c r="C9" s="375">
        <v>179349116</v>
      </c>
      <c r="D9" s="719">
        <v>179349116</v>
      </c>
      <c r="E9" s="375">
        <v>74250326</v>
      </c>
      <c r="F9" s="375">
        <v>20187642.210000001</v>
      </c>
      <c r="G9" s="375">
        <v>49049651.740000002</v>
      </c>
      <c r="H9" s="849">
        <v>-25200675.259999998</v>
      </c>
      <c r="I9" s="376">
        <v>66.059846983028734</v>
      </c>
      <c r="J9" s="632"/>
      <c r="K9" s="877" t="s">
        <v>12</v>
      </c>
      <c r="L9" s="878"/>
      <c r="M9" s="878"/>
      <c r="N9" s="878"/>
      <c r="O9" s="878"/>
      <c r="P9" s="878"/>
    </row>
    <row r="10" spans="1:16" ht="9.9499999999999993" customHeight="1">
      <c r="A10" s="371"/>
      <c r="B10" s="374"/>
      <c r="C10" s="375"/>
      <c r="D10" s="375"/>
      <c r="E10" s="375"/>
      <c r="F10" s="375"/>
      <c r="G10" s="721"/>
      <c r="H10" s="377"/>
      <c r="I10" s="376"/>
      <c r="J10" s="633"/>
      <c r="N10" s="215" t="s">
        <v>12</v>
      </c>
    </row>
    <row r="11" spans="1:16" ht="21" customHeight="1">
      <c r="A11" s="378" t="s">
        <v>68</v>
      </c>
      <c r="B11" s="379" t="s">
        <v>28</v>
      </c>
      <c r="C11" s="380">
        <v>133140570</v>
      </c>
      <c r="D11" s="375">
        <v>133140570</v>
      </c>
      <c r="E11" s="375">
        <v>50612150</v>
      </c>
      <c r="F11" s="375">
        <v>20187642.210000001</v>
      </c>
      <c r="G11" s="721">
        <v>38901582.740000002</v>
      </c>
      <c r="H11" s="849">
        <v>-11710567.259999998</v>
      </c>
      <c r="I11" s="376">
        <v>76.862142272161933</v>
      </c>
      <c r="J11" s="634"/>
      <c r="M11" s="224"/>
    </row>
    <row r="12" spans="1:16" ht="9.9499999999999993" customHeight="1">
      <c r="A12" s="371"/>
      <c r="B12" s="381"/>
      <c r="C12" s="382"/>
      <c r="D12" s="383"/>
      <c r="E12" s="383" t="s">
        <v>12</v>
      </c>
      <c r="F12" s="383"/>
      <c r="G12" s="722"/>
      <c r="H12" s="384"/>
      <c r="I12" s="376"/>
      <c r="J12" s="633"/>
      <c r="M12" s="224"/>
      <c r="O12" s="215" t="s">
        <v>12</v>
      </c>
    </row>
    <row r="13" spans="1:16" ht="21" customHeight="1">
      <c r="A13" s="378" t="s">
        <v>69</v>
      </c>
      <c r="B13" s="374" t="s">
        <v>70</v>
      </c>
      <c r="C13" s="375">
        <v>133140570</v>
      </c>
      <c r="D13" s="375">
        <v>133140570</v>
      </c>
      <c r="E13" s="375">
        <v>50612150</v>
      </c>
      <c r="F13" s="375">
        <v>20187642.210000001</v>
      </c>
      <c r="G13" s="721">
        <v>38901582.740000002</v>
      </c>
      <c r="H13" s="849">
        <v>-11710567.259999998</v>
      </c>
      <c r="I13" s="376">
        <v>76.862142272161933</v>
      </c>
      <c r="J13" s="634"/>
      <c r="K13" s="225"/>
      <c r="L13" s="224"/>
      <c r="M13" s="224"/>
    </row>
    <row r="14" spans="1:16" ht="14.25" customHeight="1">
      <c r="A14" s="378"/>
      <c r="B14" s="385"/>
      <c r="C14" s="383"/>
      <c r="D14" s="383"/>
      <c r="E14" s="383"/>
      <c r="F14" s="383"/>
      <c r="G14" s="722" t="s">
        <v>12</v>
      </c>
      <c r="H14" s="384" t="s">
        <v>12</v>
      </c>
      <c r="I14" s="376"/>
      <c r="J14" s="633"/>
      <c r="K14" s="225"/>
      <c r="M14" s="224"/>
    </row>
    <row r="15" spans="1:16" ht="21" customHeight="1">
      <c r="A15" s="378" t="s">
        <v>71</v>
      </c>
      <c r="B15" s="374" t="s">
        <v>72</v>
      </c>
      <c r="C15" s="375">
        <v>3672711</v>
      </c>
      <c r="D15" s="375">
        <v>3672711</v>
      </c>
      <c r="E15" s="375">
        <v>1928948</v>
      </c>
      <c r="F15" s="375">
        <v>169572.04</v>
      </c>
      <c r="G15" s="721">
        <v>424079.26</v>
      </c>
      <c r="H15" s="849">
        <v>-1504868.74</v>
      </c>
      <c r="I15" s="376">
        <v>21.985002187720976</v>
      </c>
      <c r="J15" s="633"/>
      <c r="K15" s="225"/>
      <c r="M15" s="224"/>
    </row>
    <row r="16" spans="1:16" ht="11.45" customHeight="1">
      <c r="A16" s="378"/>
      <c r="B16" s="374"/>
      <c r="C16" s="375"/>
      <c r="D16" s="383"/>
      <c r="E16" s="375"/>
      <c r="F16" s="375"/>
      <c r="G16" s="721"/>
      <c r="H16" s="377"/>
      <c r="I16" s="376"/>
      <c r="J16" s="633"/>
      <c r="K16" s="225"/>
    </row>
    <row r="17" spans="1:13" ht="19.149999999999999" customHeight="1">
      <c r="A17" s="378" t="s">
        <v>73</v>
      </c>
      <c r="B17" s="386" t="s">
        <v>74</v>
      </c>
      <c r="C17" s="387">
        <v>3672711</v>
      </c>
      <c r="D17" s="375">
        <v>3672711</v>
      </c>
      <c r="E17" s="375">
        <v>1928948</v>
      </c>
      <c r="F17" s="375">
        <v>169572.04</v>
      </c>
      <c r="G17" s="375">
        <v>424079.26</v>
      </c>
      <c r="H17" s="849">
        <v>-1504868.74</v>
      </c>
      <c r="I17" s="376">
        <v>21.985002187720976</v>
      </c>
      <c r="J17" s="634"/>
    </row>
    <row r="18" spans="1:13" ht="24.95" customHeight="1">
      <c r="A18" s="388" t="s">
        <v>75</v>
      </c>
      <c r="B18" s="385" t="s">
        <v>76</v>
      </c>
      <c r="C18" s="383">
        <v>1264345</v>
      </c>
      <c r="D18" s="383">
        <v>1264345</v>
      </c>
      <c r="E18" s="383">
        <v>290803</v>
      </c>
      <c r="F18" s="723">
        <v>4022.42</v>
      </c>
      <c r="G18" s="854">
        <v>31376.449999999997</v>
      </c>
      <c r="H18" s="850">
        <v>-259426.55</v>
      </c>
      <c r="I18" s="851">
        <v>10.789589515926588</v>
      </c>
      <c r="J18" s="153"/>
      <c r="M18" s="224"/>
    </row>
    <row r="19" spans="1:13" ht="24.95" customHeight="1">
      <c r="A19" s="388" t="s">
        <v>77</v>
      </c>
      <c r="B19" s="385" t="s">
        <v>78</v>
      </c>
      <c r="C19" s="383">
        <v>2408366</v>
      </c>
      <c r="D19" s="383">
        <v>2408366</v>
      </c>
      <c r="E19" s="383">
        <v>1638145</v>
      </c>
      <c r="F19" s="723">
        <v>165549.62</v>
      </c>
      <c r="G19" s="854">
        <v>392702.80999999994</v>
      </c>
      <c r="H19" s="850">
        <v>-1245442.19</v>
      </c>
      <c r="I19" s="851">
        <v>23.972408425383584</v>
      </c>
      <c r="J19" s="153"/>
    </row>
    <row r="20" spans="1:13" ht="9.9499999999999993" customHeight="1">
      <c r="A20" s="378"/>
      <c r="B20" s="385" t="s">
        <v>12</v>
      </c>
      <c r="C20" s="383"/>
      <c r="D20" s="383" t="s">
        <v>12</v>
      </c>
      <c r="E20" s="383"/>
      <c r="F20" s="383"/>
      <c r="G20" s="855"/>
      <c r="H20" s="384"/>
      <c r="I20" s="376"/>
      <c r="J20" s="633"/>
    </row>
    <row r="21" spans="1:13" ht="24.95" customHeight="1">
      <c r="A21" s="378" t="s">
        <v>79</v>
      </c>
      <c r="B21" s="374" t="s">
        <v>80</v>
      </c>
      <c r="C21" s="375">
        <v>121012398</v>
      </c>
      <c r="D21" s="375">
        <v>121012398</v>
      </c>
      <c r="E21" s="375">
        <v>41853910</v>
      </c>
      <c r="F21" s="375">
        <v>18942905</v>
      </c>
      <c r="G21" s="856">
        <v>34302993</v>
      </c>
      <c r="H21" s="849">
        <v>-7550917</v>
      </c>
      <c r="I21" s="376">
        <v>81.958873137539598</v>
      </c>
      <c r="J21" s="634"/>
      <c r="M21" s="224"/>
    </row>
    <row r="22" spans="1:13" ht="5.25" customHeight="1">
      <c r="A22" s="378"/>
      <c r="B22" s="385"/>
      <c r="C22" s="383"/>
      <c r="D22" s="383"/>
      <c r="E22" s="383"/>
      <c r="F22" s="383"/>
      <c r="G22" s="857">
        <v>0</v>
      </c>
      <c r="H22" s="384">
        <v>0</v>
      </c>
      <c r="I22" s="376"/>
      <c r="J22" s="633"/>
    </row>
    <row r="23" spans="1:13" ht="24.75" customHeight="1">
      <c r="A23" s="378" t="s">
        <v>81</v>
      </c>
      <c r="B23" s="374" t="s">
        <v>82</v>
      </c>
      <c r="C23" s="375">
        <v>121012398</v>
      </c>
      <c r="D23" s="375">
        <v>121012398</v>
      </c>
      <c r="E23" s="375">
        <v>41853910</v>
      </c>
      <c r="F23" s="375">
        <v>18942905</v>
      </c>
      <c r="G23" s="856">
        <v>34302993</v>
      </c>
      <c r="H23" s="849">
        <v>-7550917</v>
      </c>
      <c r="I23" s="376">
        <v>81.958873137539598</v>
      </c>
      <c r="J23" s="634"/>
    </row>
    <row r="24" spans="1:13" ht="10.15" customHeight="1">
      <c r="A24" s="378"/>
      <c r="B24" s="385"/>
      <c r="C24" s="383"/>
      <c r="D24" s="383"/>
      <c r="E24" s="383"/>
      <c r="F24" s="383"/>
      <c r="G24" s="857">
        <v>0</v>
      </c>
      <c r="H24" s="384">
        <v>0</v>
      </c>
      <c r="I24" s="376"/>
      <c r="J24" s="633"/>
    </row>
    <row r="25" spans="1:13" ht="22.15" customHeight="1">
      <c r="A25" s="388" t="s">
        <v>83</v>
      </c>
      <c r="B25" s="385" t="s">
        <v>84</v>
      </c>
      <c r="C25" s="383">
        <v>121012398</v>
      </c>
      <c r="D25" s="383">
        <v>121012398</v>
      </c>
      <c r="E25" s="383">
        <v>41853910</v>
      </c>
      <c r="F25" s="384">
        <v>18942905</v>
      </c>
      <c r="G25" s="857">
        <v>34302993</v>
      </c>
      <c r="H25" s="850">
        <v>-7550917</v>
      </c>
      <c r="I25" s="851">
        <v>81.958873137539598</v>
      </c>
      <c r="J25" s="633"/>
    </row>
    <row r="26" spans="1:13" ht="24.95" customHeight="1">
      <c r="A26" s="378" t="s">
        <v>85</v>
      </c>
      <c r="B26" s="374" t="s">
        <v>29</v>
      </c>
      <c r="C26" s="375">
        <v>6461773</v>
      </c>
      <c r="D26" s="375">
        <v>6461773</v>
      </c>
      <c r="E26" s="377">
        <v>5202636</v>
      </c>
      <c r="F26" s="377">
        <v>1016303.4199999999</v>
      </c>
      <c r="G26" s="377">
        <v>2855397.48</v>
      </c>
      <c r="H26" s="849">
        <v>-2347238.52</v>
      </c>
      <c r="I26" s="376">
        <v>54.883668202042188</v>
      </c>
      <c r="J26" s="634"/>
    </row>
    <row r="27" spans="1:13" ht="24.95" customHeight="1">
      <c r="A27" s="388" t="s">
        <v>86</v>
      </c>
      <c r="B27" s="385" t="s">
        <v>87</v>
      </c>
      <c r="C27" s="383">
        <v>713904</v>
      </c>
      <c r="D27" s="383">
        <v>713904</v>
      </c>
      <c r="E27" s="383">
        <v>410051</v>
      </c>
      <c r="F27" s="384">
        <v>63176.6</v>
      </c>
      <c r="G27" s="722">
        <v>388210.08999999997</v>
      </c>
      <c r="H27" s="850">
        <v>-21840.910000000033</v>
      </c>
      <c r="I27" s="851">
        <v>94.67361133127342</v>
      </c>
      <c r="J27" s="633"/>
    </row>
    <row r="28" spans="1:13" ht="24.95" customHeight="1">
      <c r="A28" s="388" t="s">
        <v>88</v>
      </c>
      <c r="B28" s="385" t="s">
        <v>89</v>
      </c>
      <c r="C28" s="383">
        <v>5674884</v>
      </c>
      <c r="D28" s="383">
        <v>5674884</v>
      </c>
      <c r="E28" s="383">
        <v>4757550</v>
      </c>
      <c r="F28" s="384">
        <v>923439.62</v>
      </c>
      <c r="G28" s="722">
        <v>2408417.37</v>
      </c>
      <c r="H28" s="850">
        <v>-2349132.63</v>
      </c>
      <c r="I28" s="851">
        <v>50.623059557965767</v>
      </c>
      <c r="J28" s="633"/>
      <c r="L28" s="224"/>
    </row>
    <row r="29" spans="1:13" ht="24.95" customHeight="1">
      <c r="A29" s="388" t="s">
        <v>637</v>
      </c>
      <c r="B29" s="385" t="s">
        <v>638</v>
      </c>
      <c r="C29" s="383">
        <v>72985</v>
      </c>
      <c r="D29" s="383">
        <v>72985</v>
      </c>
      <c r="E29" s="383">
        <v>35035</v>
      </c>
      <c r="F29" s="384">
        <v>29687.200000000001</v>
      </c>
      <c r="G29" s="722">
        <v>58770.020000000004</v>
      </c>
      <c r="H29" s="384">
        <v>23735.020000000004</v>
      </c>
      <c r="I29" s="851">
        <v>167.746596260882</v>
      </c>
      <c r="J29" s="633"/>
    </row>
    <row r="30" spans="1:13" ht="9.9499999999999993" customHeight="1">
      <c r="A30" s="378" t="s">
        <v>12</v>
      </c>
      <c r="B30" s="385"/>
      <c r="C30" s="384"/>
      <c r="D30" s="384"/>
      <c r="E30" s="383"/>
      <c r="F30" s="383"/>
      <c r="G30" s="855">
        <v>0</v>
      </c>
      <c r="H30" s="384">
        <v>0</v>
      </c>
      <c r="I30" s="376"/>
      <c r="J30" s="633"/>
    </row>
    <row r="31" spans="1:13" ht="24.95" customHeight="1">
      <c r="A31" s="378" t="s">
        <v>90</v>
      </c>
      <c r="B31" s="374" t="s">
        <v>621</v>
      </c>
      <c r="C31" s="377">
        <v>993688</v>
      </c>
      <c r="D31" s="377">
        <v>993688</v>
      </c>
      <c r="E31" s="375">
        <v>626656</v>
      </c>
      <c r="F31" s="375">
        <v>58861.75</v>
      </c>
      <c r="G31" s="721">
        <v>319114</v>
      </c>
      <c r="H31" s="849">
        <v>-307542</v>
      </c>
      <c r="I31" s="376">
        <v>50.923313588316397</v>
      </c>
      <c r="J31" s="634"/>
    </row>
    <row r="32" spans="1:13" ht="24.95" customHeight="1">
      <c r="A32" s="378" t="s">
        <v>91</v>
      </c>
      <c r="B32" s="385" t="s">
        <v>92</v>
      </c>
      <c r="C32" s="384">
        <v>993688</v>
      </c>
      <c r="D32" s="384">
        <v>993688</v>
      </c>
      <c r="E32" s="383">
        <v>626656</v>
      </c>
      <c r="F32" s="384">
        <v>58861.75</v>
      </c>
      <c r="G32" s="722">
        <v>319114</v>
      </c>
      <c r="H32" s="850">
        <v>-307542</v>
      </c>
      <c r="I32" s="852">
        <v>50.923313588316397</v>
      </c>
      <c r="J32" s="633"/>
    </row>
    <row r="33" spans="1:16" ht="24.95" customHeight="1">
      <c r="A33" s="378">
        <v>1.4</v>
      </c>
      <c r="B33" s="374" t="s">
        <v>623</v>
      </c>
      <c r="C33" s="377">
        <v>1000000</v>
      </c>
      <c r="D33" s="377">
        <v>1000000</v>
      </c>
      <c r="E33" s="377">
        <v>1000000</v>
      </c>
      <c r="F33" s="375">
        <v>0</v>
      </c>
      <c r="G33" s="375">
        <v>1000000</v>
      </c>
      <c r="H33" s="720">
        <v>0</v>
      </c>
      <c r="I33" s="376">
        <v>100</v>
      </c>
      <c r="J33" s="633"/>
    </row>
    <row r="34" spans="1:16" ht="24.95" customHeight="1">
      <c r="A34" s="388" t="s">
        <v>624</v>
      </c>
      <c r="B34" s="385" t="s">
        <v>625</v>
      </c>
      <c r="C34" s="384">
        <v>1000000</v>
      </c>
      <c r="D34" s="384">
        <v>1000000</v>
      </c>
      <c r="E34" s="384">
        <v>1000000</v>
      </c>
      <c r="F34" s="383"/>
      <c r="G34" s="383">
        <v>1000000</v>
      </c>
      <c r="H34" s="720">
        <v>0</v>
      </c>
      <c r="I34" s="851">
        <v>100</v>
      </c>
      <c r="J34" s="633"/>
    </row>
    <row r="35" spans="1:16" ht="17.25" customHeight="1">
      <c r="A35" s="388" t="s">
        <v>622</v>
      </c>
      <c r="B35" s="385" t="s">
        <v>626</v>
      </c>
      <c r="C35" s="384">
        <v>1000000</v>
      </c>
      <c r="D35" s="384">
        <v>1000000</v>
      </c>
      <c r="E35" s="383">
        <v>1000000</v>
      </c>
      <c r="F35" s="383"/>
      <c r="G35" s="383">
        <v>1000000</v>
      </c>
      <c r="H35" s="720">
        <v>0</v>
      </c>
      <c r="I35" s="851">
        <v>100</v>
      </c>
      <c r="J35" s="633"/>
    </row>
    <row r="36" spans="1:16" ht="24.95" customHeight="1">
      <c r="A36" s="378" t="s">
        <v>93</v>
      </c>
      <c r="B36" s="374" t="s">
        <v>30</v>
      </c>
      <c r="C36" s="377">
        <v>46208546</v>
      </c>
      <c r="D36" s="377">
        <v>46208546</v>
      </c>
      <c r="E36" s="375">
        <v>23638176</v>
      </c>
      <c r="F36" s="375">
        <v>0</v>
      </c>
      <c r="G36" s="377">
        <v>10148069</v>
      </c>
      <c r="H36" s="849">
        <v>-13490107</v>
      </c>
      <c r="I36" s="376">
        <v>42.930846271725869</v>
      </c>
      <c r="J36" s="634"/>
    </row>
    <row r="37" spans="1:16" ht="9.9499999999999993" customHeight="1">
      <c r="A37" s="378"/>
      <c r="B37" s="385"/>
      <c r="C37" s="384"/>
      <c r="D37" s="384"/>
      <c r="E37" s="383"/>
      <c r="F37" s="384"/>
      <c r="G37" s="384"/>
      <c r="H37" s="720"/>
      <c r="I37" s="376"/>
      <c r="J37" s="633"/>
    </row>
    <row r="38" spans="1:16" ht="18" customHeight="1">
      <c r="A38" s="378" t="s">
        <v>94</v>
      </c>
      <c r="B38" s="374" t="s">
        <v>95</v>
      </c>
      <c r="C38" s="377">
        <v>45108546</v>
      </c>
      <c r="D38" s="377">
        <v>45108546</v>
      </c>
      <c r="E38" s="377">
        <v>22538176</v>
      </c>
      <c r="F38" s="377">
        <v>0</v>
      </c>
      <c r="G38" s="375">
        <v>9048069</v>
      </c>
      <c r="H38" s="849">
        <v>-13490107</v>
      </c>
      <c r="I38" s="376">
        <v>40.145524642278062</v>
      </c>
      <c r="J38" s="634"/>
    </row>
    <row r="39" spans="1:16" ht="18" customHeight="1">
      <c r="A39" s="388" t="s">
        <v>96</v>
      </c>
      <c r="B39" s="385" t="s">
        <v>97</v>
      </c>
      <c r="C39" s="384">
        <v>45108546</v>
      </c>
      <c r="D39" s="384">
        <v>45108546</v>
      </c>
      <c r="E39" s="383">
        <v>22538176</v>
      </c>
      <c r="F39" s="384">
        <v>0</v>
      </c>
      <c r="G39" s="384">
        <v>9048069</v>
      </c>
      <c r="H39" s="850">
        <v>-13490107</v>
      </c>
      <c r="I39" s="851">
        <v>40.145524642278062</v>
      </c>
      <c r="J39" s="633"/>
    </row>
    <row r="40" spans="1:16" ht="18" customHeight="1">
      <c r="A40" s="388" t="s">
        <v>98</v>
      </c>
      <c r="B40" s="385" t="s">
        <v>99</v>
      </c>
      <c r="C40" s="384">
        <v>45108546</v>
      </c>
      <c r="D40" s="384">
        <v>45108546</v>
      </c>
      <c r="E40" s="383">
        <v>22538176</v>
      </c>
      <c r="F40" s="384">
        <v>0</v>
      </c>
      <c r="G40" s="384">
        <v>9048069</v>
      </c>
      <c r="H40" s="850">
        <v>-13490107</v>
      </c>
      <c r="I40" s="851">
        <v>40.145524642278062</v>
      </c>
      <c r="J40" s="633"/>
    </row>
    <row r="41" spans="1:16" ht="18" customHeight="1">
      <c r="A41" s="388" t="s">
        <v>100</v>
      </c>
      <c r="B41" s="385" t="s">
        <v>101</v>
      </c>
      <c r="C41" s="384">
        <v>45108546</v>
      </c>
      <c r="D41" s="384">
        <v>45108546</v>
      </c>
      <c r="E41" s="383">
        <v>22538176</v>
      </c>
      <c r="F41" s="384">
        <v>0</v>
      </c>
      <c r="G41" s="384">
        <v>9048069</v>
      </c>
      <c r="H41" s="850">
        <v>-13490107</v>
      </c>
      <c r="I41" s="851">
        <v>40.145524642278062</v>
      </c>
      <c r="J41" s="633"/>
    </row>
    <row r="42" spans="1:16" ht="24.95" customHeight="1">
      <c r="A42" s="378" t="s">
        <v>102</v>
      </c>
      <c r="B42" s="374" t="s">
        <v>103</v>
      </c>
      <c r="C42" s="377">
        <v>1100000</v>
      </c>
      <c r="D42" s="377">
        <v>1100000</v>
      </c>
      <c r="E42" s="375">
        <v>1100000</v>
      </c>
      <c r="F42" s="377">
        <v>0</v>
      </c>
      <c r="G42" s="377">
        <v>1100000</v>
      </c>
      <c r="H42" s="720">
        <v>0</v>
      </c>
      <c r="I42" s="376">
        <v>100</v>
      </c>
      <c r="J42" s="634"/>
    </row>
    <row r="43" spans="1:16" ht="24.95" customHeight="1">
      <c r="A43" s="388" t="s">
        <v>104</v>
      </c>
      <c r="B43" s="385" t="s">
        <v>105</v>
      </c>
      <c r="C43" s="384">
        <v>1100000</v>
      </c>
      <c r="D43" s="384">
        <v>1100000</v>
      </c>
      <c r="E43" s="383">
        <v>1100000</v>
      </c>
      <c r="F43" s="384">
        <v>0</v>
      </c>
      <c r="G43" s="384">
        <v>1100000</v>
      </c>
      <c r="H43" s="724">
        <v>0</v>
      </c>
      <c r="I43" s="851">
        <v>100</v>
      </c>
      <c r="J43" s="633"/>
    </row>
    <row r="44" spans="1:16" ht="17.45" customHeight="1">
      <c r="A44" s="388" t="s">
        <v>106</v>
      </c>
      <c r="B44" s="385" t="s">
        <v>107</v>
      </c>
      <c r="C44" s="384">
        <v>1100000</v>
      </c>
      <c r="D44" s="384">
        <v>1100000</v>
      </c>
      <c r="E44" s="384">
        <v>1100000</v>
      </c>
      <c r="F44" s="384">
        <v>0</v>
      </c>
      <c r="G44" s="384">
        <v>1100000</v>
      </c>
      <c r="H44" s="724">
        <v>0</v>
      </c>
      <c r="I44" s="851">
        <v>100</v>
      </c>
      <c r="J44" s="633"/>
    </row>
    <row r="45" spans="1:16" ht="17.45" customHeight="1">
      <c r="A45" s="388" t="s">
        <v>108</v>
      </c>
      <c r="B45" s="385" t="s">
        <v>109</v>
      </c>
      <c r="C45" s="384">
        <v>1100000</v>
      </c>
      <c r="D45" s="384">
        <v>1100000</v>
      </c>
      <c r="E45" s="383">
        <v>1100000</v>
      </c>
      <c r="F45" s="384">
        <v>0</v>
      </c>
      <c r="G45" s="384">
        <v>1100000</v>
      </c>
      <c r="H45" s="724">
        <v>0</v>
      </c>
      <c r="I45" s="851">
        <v>100</v>
      </c>
      <c r="J45" s="633"/>
    </row>
    <row r="46" spans="1:16" ht="16.899999999999999" customHeight="1">
      <c r="A46" s="389"/>
      <c r="B46" s="390"/>
      <c r="C46" s="391"/>
      <c r="D46" s="391"/>
      <c r="E46" s="391"/>
      <c r="F46" s="391"/>
      <c r="G46" s="391"/>
      <c r="H46" s="725"/>
      <c r="I46" s="631"/>
      <c r="K46" s="871"/>
      <c r="L46" s="871"/>
      <c r="M46" s="871"/>
      <c r="N46" s="871"/>
      <c r="O46" s="871"/>
      <c r="P46" s="871"/>
    </row>
    <row r="47" spans="1:16" ht="24.6" hidden="1" customHeight="1">
      <c r="A47" s="218"/>
      <c r="B47" s="169" t="s">
        <v>110</v>
      </c>
      <c r="C47" s="169"/>
      <c r="D47" s="564">
        <f>SUM(D49)</f>
        <v>5210534</v>
      </c>
      <c r="E47" s="564">
        <f>SUM(E49)</f>
        <v>4639377</v>
      </c>
      <c r="F47" s="564">
        <f>SUM(F49:F49)</f>
        <v>1797741</v>
      </c>
      <c r="G47" s="564" t="e">
        <f>#REF!+F47</f>
        <v>#REF!</v>
      </c>
      <c r="H47" s="560" t="e">
        <f t="shared" ref="H11:H47" si="0">+G47-E47</f>
        <v>#REF!</v>
      </c>
      <c r="I47" s="376" t="e">
        <f t="shared" ref="I11:I50" si="1">+G47/E47*100</f>
        <v>#REF!</v>
      </c>
    </row>
    <row r="48" spans="1:16" ht="9.6" hidden="1" customHeight="1">
      <c r="A48" s="218"/>
      <c r="B48" s="170"/>
      <c r="C48" s="170"/>
      <c r="D48" s="216"/>
      <c r="E48" s="216"/>
      <c r="F48" s="216"/>
      <c r="G48" s="217">
        <f>F48</f>
        <v>0</v>
      </c>
      <c r="H48" s="561" t="s">
        <v>12</v>
      </c>
      <c r="I48" s="376" t="e">
        <f t="shared" si="1"/>
        <v>#DIV/0!</v>
      </c>
    </row>
    <row r="49" spans="1:9" ht="24.6" hidden="1" customHeight="1">
      <c r="A49" s="218"/>
      <c r="B49" s="170" t="s">
        <v>111</v>
      </c>
      <c r="C49" s="170"/>
      <c r="D49" s="216">
        <v>5210534</v>
      </c>
      <c r="E49" s="216">
        <v>4639377</v>
      </c>
      <c r="F49" s="216">
        <f>1779848+17893</f>
        <v>1797741</v>
      </c>
      <c r="G49" s="217" t="e">
        <f>F49+#REF!</f>
        <v>#REF!</v>
      </c>
      <c r="H49" s="561" t="e">
        <f>+G49-E49</f>
        <v>#REF!</v>
      </c>
      <c r="I49" s="376" t="e">
        <f t="shared" si="1"/>
        <v>#REF!</v>
      </c>
    </row>
    <row r="50" spans="1:9" ht="7.15" hidden="1" customHeight="1">
      <c r="A50" s="5"/>
      <c r="B50" s="219"/>
      <c r="C50" s="219"/>
      <c r="D50" s="565"/>
      <c r="E50" s="565" t="s">
        <v>12</v>
      </c>
      <c r="F50" s="565" t="s">
        <v>12</v>
      </c>
      <c r="G50" s="565" t="s">
        <v>12</v>
      </c>
      <c r="H50" s="520" t="s">
        <v>12</v>
      </c>
      <c r="I50" s="376" t="e">
        <f t="shared" si="1"/>
        <v>#VALUE!</v>
      </c>
    </row>
    <row r="51" spans="1:9" ht="9" customHeight="1">
      <c r="A51"/>
      <c r="B51" s="220" t="s">
        <v>12</v>
      </c>
      <c r="C51" s="221"/>
      <c r="D51" s="201"/>
      <c r="E51" s="566"/>
      <c r="F51" s="566"/>
      <c r="G51" s="566"/>
      <c r="H51" s="521"/>
      <c r="I51" s="221"/>
    </row>
    <row r="52" spans="1:9">
      <c r="A52" s="864" t="s">
        <v>23</v>
      </c>
      <c r="B52" s="864"/>
      <c r="C52" s="65"/>
      <c r="D52" s="1"/>
      <c r="E52" s="1"/>
      <c r="F52" s="1"/>
      <c r="G52" s="1"/>
      <c r="H52" s="25"/>
      <c r="I52"/>
    </row>
    <row r="53" spans="1:9" ht="15.75">
      <c r="B53" s="222" t="s">
        <v>12</v>
      </c>
      <c r="C53" s="222"/>
      <c r="D53" s="567"/>
      <c r="E53" s="568"/>
      <c r="F53" s="568"/>
      <c r="G53" s="568"/>
      <c r="H53" s="522"/>
      <c r="I53" s="225"/>
    </row>
    <row r="54" spans="1:9" ht="15.75">
      <c r="B54" s="223" t="s">
        <v>12</v>
      </c>
      <c r="C54" s="223"/>
      <c r="D54" s="569" t="s">
        <v>12</v>
      </c>
      <c r="E54" s="568"/>
      <c r="F54" s="568"/>
      <c r="G54" s="568"/>
      <c r="H54" s="522"/>
      <c r="I54" s="225"/>
    </row>
    <row r="55" spans="1:9" ht="15.75">
      <c r="B55" s="223" t="s">
        <v>12</v>
      </c>
      <c r="C55" s="223"/>
      <c r="E55" s="568"/>
      <c r="F55" s="568"/>
      <c r="G55" s="568"/>
      <c r="H55" s="522"/>
      <c r="I55" s="225"/>
    </row>
    <row r="56" spans="1:9" ht="15.75">
      <c r="B56" s="222" t="s">
        <v>12</v>
      </c>
      <c r="C56" s="222"/>
      <c r="D56" s="568"/>
      <c r="E56" s="568"/>
      <c r="F56" s="568"/>
      <c r="G56" s="568"/>
      <c r="H56" s="522"/>
      <c r="I56" s="225"/>
    </row>
    <row r="57" spans="1:9" ht="15.75">
      <c r="B57" s="222" t="s">
        <v>12</v>
      </c>
      <c r="C57" s="222"/>
      <c r="D57" s="568"/>
      <c r="E57" s="568"/>
      <c r="F57" s="568"/>
      <c r="G57" s="568"/>
      <c r="H57" s="522"/>
      <c r="I57" s="225"/>
    </row>
    <row r="58" spans="1:9" ht="15.75">
      <c r="B58" s="222" t="s">
        <v>12</v>
      </c>
      <c r="C58" s="222"/>
      <c r="D58" s="568"/>
      <c r="E58" s="568"/>
      <c r="F58" s="568"/>
      <c r="G58" s="568"/>
      <c r="H58" s="522"/>
      <c r="I58" s="225"/>
    </row>
    <row r="59" spans="1:9" ht="15.75">
      <c r="B59" s="222" t="s">
        <v>12</v>
      </c>
      <c r="C59" s="222"/>
      <c r="D59" s="568"/>
      <c r="E59" s="568"/>
      <c r="F59" s="568"/>
      <c r="G59" s="568"/>
      <c r="H59" s="522"/>
      <c r="I59" s="225"/>
    </row>
    <row r="60" spans="1:9">
      <c r="D60" s="570"/>
      <c r="E60" s="570"/>
      <c r="F60" s="570"/>
      <c r="G60" s="570"/>
      <c r="H60" s="523"/>
      <c r="I60" s="225"/>
    </row>
    <row r="129" spans="5:5">
      <c r="E129" s="71" t="s">
        <v>12</v>
      </c>
    </row>
  </sheetData>
  <mergeCells count="12">
    <mergeCell ref="K46:P46"/>
    <mergeCell ref="A1:I1"/>
    <mergeCell ref="A2:I2"/>
    <mergeCell ref="A3:I3"/>
    <mergeCell ref="A4:I4"/>
    <mergeCell ref="H6:I6"/>
    <mergeCell ref="K9:P9"/>
    <mergeCell ref="A52:B52"/>
    <mergeCell ref="A6:A7"/>
    <mergeCell ref="B6:B7"/>
    <mergeCell ref="C6:E6"/>
    <mergeCell ref="F6:G6"/>
  </mergeCells>
  <pageMargins left="0.27559055118110237" right="0.11811023622047245" top="0.74803149606299213" bottom="0.98425196850393704" header="0.51181102362204722" footer="0.51181102362204722"/>
  <pageSetup scale="65" firstPageNumber="0" orientation="landscape" useFirstPageNumber="1" r:id="rId1"/>
  <headerFooter alignWithMargins="0">
    <oddFooter>&amp;R&amp;"Arial,Negrita"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13">
    <tabColor theme="4" tint="0.59999389629810485"/>
    <pageSetUpPr fitToPage="1"/>
  </sheetPr>
  <dimension ref="A1:Y70"/>
  <sheetViews>
    <sheetView showGridLines="0" showZeros="0" zoomScaleNormal="100" workbookViewId="0">
      <selection activeCell="O13" sqref="O13"/>
    </sheetView>
  </sheetViews>
  <sheetFormatPr baseColWidth="10" defaultColWidth="11.42578125" defaultRowHeight="12.75"/>
  <cols>
    <col min="1" max="1" width="40.28515625" customWidth="1"/>
    <col min="2" max="2" width="17.42578125" customWidth="1"/>
    <col min="3" max="3" width="14.42578125" customWidth="1"/>
    <col min="4" max="4" width="15.140625" customWidth="1"/>
    <col min="5" max="5" width="17.7109375" hidden="1" customWidth="1"/>
    <col min="6" max="6" width="16" customWidth="1"/>
    <col min="7" max="7" width="16.28515625" hidden="1" customWidth="1"/>
    <col min="8" max="8" width="15.140625" style="1" customWidth="1"/>
    <col min="9" max="9" width="15" customWidth="1"/>
    <col min="10" max="10" width="9.5703125" style="114" customWidth="1"/>
    <col min="11" max="11" width="27" customWidth="1"/>
    <col min="12" max="12" width="12" customWidth="1"/>
    <col min="13" max="13" width="22.42578125" customWidth="1"/>
    <col min="14" max="14" width="11.5703125" customWidth="1"/>
    <col min="15" max="15" width="9.140625" customWidth="1"/>
    <col min="16" max="16" width="9.28515625" customWidth="1"/>
    <col min="17" max="17" width="15.140625" customWidth="1"/>
    <col min="18" max="18" width="22.42578125" customWidth="1"/>
    <col min="20" max="20" width="1.42578125" customWidth="1"/>
    <col min="21" max="21" width="3.140625" customWidth="1"/>
    <col min="22" max="22" width="0.42578125" customWidth="1"/>
    <col min="23" max="23" width="1.5703125" customWidth="1"/>
    <col min="24" max="24" width="0.42578125" customWidth="1"/>
  </cols>
  <sheetData>
    <row r="1" spans="1:25" ht="15.75">
      <c r="A1" s="872" t="s">
        <v>60</v>
      </c>
      <c r="B1" s="872"/>
      <c r="C1" s="872"/>
      <c r="D1" s="872"/>
      <c r="E1" s="872"/>
      <c r="F1" s="872"/>
      <c r="G1" s="872"/>
      <c r="H1" s="872"/>
      <c r="I1" s="872"/>
      <c r="J1" s="872"/>
    </row>
    <row r="2" spans="1:25" ht="15.75">
      <c r="A2" s="872" t="s">
        <v>61</v>
      </c>
      <c r="B2" s="872"/>
      <c r="C2" s="872"/>
      <c r="D2" s="872"/>
      <c r="E2" s="872"/>
      <c r="F2" s="872"/>
      <c r="G2" s="872"/>
      <c r="H2" s="872"/>
      <c r="I2" s="872"/>
      <c r="J2" s="872"/>
    </row>
    <row r="3" spans="1:25" ht="15">
      <c r="A3" s="879" t="s">
        <v>112</v>
      </c>
      <c r="B3" s="880"/>
      <c r="C3" s="880"/>
      <c r="D3" s="880"/>
      <c r="E3" s="880"/>
      <c r="F3" s="880"/>
      <c r="G3" s="880"/>
      <c r="H3" s="880"/>
      <c r="I3" s="880"/>
      <c r="J3" s="881"/>
    </row>
    <row r="4" spans="1:25" ht="15">
      <c r="A4" s="882" t="s">
        <v>641</v>
      </c>
      <c r="B4" s="883"/>
      <c r="C4" s="883"/>
      <c r="D4" s="883"/>
      <c r="E4" s="883"/>
      <c r="F4" s="883"/>
      <c r="G4" s="883"/>
      <c r="H4" s="883"/>
      <c r="I4" s="883"/>
      <c r="J4" s="884"/>
    </row>
    <row r="5" spans="1:25" ht="14.25">
      <c r="A5" s="174"/>
      <c r="B5" s="175"/>
      <c r="C5" s="175"/>
      <c r="D5" s="175"/>
      <c r="E5" s="175"/>
      <c r="F5" s="175"/>
      <c r="G5" s="175"/>
      <c r="H5" s="611"/>
      <c r="I5" s="175"/>
    </row>
    <row r="6" spans="1:25" ht="21" customHeight="1">
      <c r="A6" s="890" t="s">
        <v>0</v>
      </c>
      <c r="B6" s="892" t="s">
        <v>661</v>
      </c>
      <c r="C6" s="885" t="s">
        <v>48</v>
      </c>
      <c r="D6" s="886"/>
      <c r="E6" s="886"/>
      <c r="F6" s="887"/>
      <c r="G6" s="888" t="s">
        <v>660</v>
      </c>
      <c r="H6" s="888"/>
      <c r="I6" s="888" t="s">
        <v>31</v>
      </c>
      <c r="J6" s="889"/>
    </row>
    <row r="7" spans="1:25" ht="33" customHeight="1">
      <c r="A7" s="891"/>
      <c r="B7" s="893"/>
      <c r="C7" s="346" t="s">
        <v>2</v>
      </c>
      <c r="D7" s="346" t="s">
        <v>3</v>
      </c>
      <c r="E7" s="347" t="s">
        <v>3</v>
      </c>
      <c r="F7" s="347" t="s">
        <v>24</v>
      </c>
      <c r="G7" s="347" t="s">
        <v>65</v>
      </c>
      <c r="H7" s="612" t="s">
        <v>113</v>
      </c>
      <c r="I7" s="347" t="s">
        <v>114</v>
      </c>
      <c r="J7" s="348" t="s">
        <v>26</v>
      </c>
      <c r="L7" s="202"/>
    </row>
    <row r="8" spans="1:25" ht="20.100000000000001" customHeight="1">
      <c r="A8" s="176"/>
      <c r="B8" s="177"/>
      <c r="C8" s="178"/>
      <c r="D8" s="662"/>
      <c r="E8" s="662"/>
      <c r="F8" s="613"/>
      <c r="G8" s="613"/>
      <c r="H8" s="613"/>
      <c r="I8" s="613"/>
      <c r="J8" s="330"/>
      <c r="K8" s="25"/>
    </row>
    <row r="9" spans="1:25" ht="20.100000000000001" customHeight="1">
      <c r="A9" s="179" t="s">
        <v>32</v>
      </c>
      <c r="B9" s="180"/>
      <c r="C9" s="181">
        <v>179349116</v>
      </c>
      <c r="D9" s="181">
        <v>179349116</v>
      </c>
      <c r="E9" s="181" t="e">
        <v>#REF!</v>
      </c>
      <c r="F9" s="181">
        <v>74250326</v>
      </c>
      <c r="G9" s="181">
        <v>20187642.210000001</v>
      </c>
      <c r="H9" s="181">
        <v>49049651.740000002</v>
      </c>
      <c r="I9" s="661">
        <v>-25200674.259999998</v>
      </c>
      <c r="J9" s="331">
        <v>66.059846983028734</v>
      </c>
      <c r="K9" s="160"/>
      <c r="L9" s="1" t="s">
        <v>12</v>
      </c>
    </row>
    <row r="10" spans="1:25" ht="20.100000000000001" customHeight="1">
      <c r="A10" s="179"/>
      <c r="B10" s="180"/>
      <c r="C10" s="181"/>
      <c r="D10" s="181"/>
      <c r="E10" s="181"/>
      <c r="F10" s="181"/>
      <c r="G10" s="181"/>
      <c r="H10" s="181" t="s">
        <v>12</v>
      </c>
      <c r="I10" s="181"/>
      <c r="J10" s="331"/>
      <c r="K10" s="160"/>
      <c r="M10" t="s">
        <v>12</v>
      </c>
      <c r="R10" s="1" t="s">
        <v>12</v>
      </c>
    </row>
    <row r="11" spans="1:25" ht="20.100000000000001" customHeight="1">
      <c r="A11" s="179" t="s">
        <v>33</v>
      </c>
      <c r="B11" s="180"/>
      <c r="C11" s="181">
        <v>13228172</v>
      </c>
      <c r="D11" s="181">
        <v>13228172</v>
      </c>
      <c r="E11" s="181" t="e">
        <v>#REF!</v>
      </c>
      <c r="F11" s="663">
        <v>9858240</v>
      </c>
      <c r="G11" s="663">
        <v>1244737.21</v>
      </c>
      <c r="H11" s="181">
        <v>5698589.7400000002</v>
      </c>
      <c r="I11" s="661">
        <v>-4159650.26</v>
      </c>
      <c r="J11" s="331">
        <v>57.805345984678816</v>
      </c>
      <c r="K11" s="160"/>
      <c r="L11" s="1"/>
    </row>
    <row r="12" spans="1:25" ht="20.100000000000001" customHeight="1">
      <c r="A12" s="182"/>
      <c r="B12" s="183"/>
      <c r="C12" s="184"/>
      <c r="D12" s="184"/>
      <c r="E12" s="184"/>
      <c r="F12" s="184" t="s">
        <v>12</v>
      </c>
      <c r="G12" s="184"/>
      <c r="H12" s="184"/>
      <c r="I12" s="184"/>
      <c r="J12" s="332"/>
      <c r="K12" s="203"/>
    </row>
    <row r="13" spans="1:25" ht="20.100000000000001" customHeight="1">
      <c r="A13" s="185" t="s">
        <v>542</v>
      </c>
      <c r="B13" s="186" t="s">
        <v>115</v>
      </c>
      <c r="C13" s="187">
        <v>1264345</v>
      </c>
      <c r="D13" s="187">
        <v>1264345</v>
      </c>
      <c r="E13" s="187" t="e">
        <v>#REF!</v>
      </c>
      <c r="F13" s="664">
        <v>290803</v>
      </c>
      <c r="G13" s="664">
        <v>4022.42</v>
      </c>
      <c r="H13" s="664">
        <v>31376.449999999997</v>
      </c>
      <c r="I13" s="660">
        <v>-259426.55</v>
      </c>
      <c r="J13" s="333">
        <v>10.789589515926588</v>
      </c>
      <c r="K13" s="204"/>
      <c r="L13" s="1"/>
      <c r="M13" s="205"/>
      <c r="N13" s="1"/>
      <c r="R13" s="25"/>
      <c r="S13" s="211"/>
      <c r="T13" s="211"/>
      <c r="U13" s="212"/>
      <c r="V13" s="212"/>
      <c r="W13" s="212"/>
      <c r="X13" s="212"/>
      <c r="Y13" s="212"/>
    </row>
    <row r="14" spans="1:25" ht="20.100000000000001" customHeight="1">
      <c r="A14" s="185" t="s">
        <v>34</v>
      </c>
      <c r="B14" s="186" t="s">
        <v>116</v>
      </c>
      <c r="C14" s="187">
        <v>2408366</v>
      </c>
      <c r="D14" s="187">
        <v>2408366</v>
      </c>
      <c r="E14" s="187" t="e">
        <v>#REF!</v>
      </c>
      <c r="F14" s="664">
        <v>1638145</v>
      </c>
      <c r="G14" s="664">
        <v>165549.62</v>
      </c>
      <c r="H14" s="664">
        <v>392702.80999999994</v>
      </c>
      <c r="I14" s="660">
        <v>-1245442.19</v>
      </c>
      <c r="J14" s="333">
        <v>23.972408425383584</v>
      </c>
      <c r="K14" s="204"/>
      <c r="L14" s="1"/>
      <c r="M14" s="205"/>
      <c r="S14" s="211"/>
      <c r="T14" s="211"/>
      <c r="U14" s="212"/>
      <c r="V14" s="212"/>
      <c r="W14" s="212"/>
      <c r="X14" s="212"/>
      <c r="Y14" s="212"/>
    </row>
    <row r="15" spans="1:25" ht="20.100000000000001" customHeight="1">
      <c r="A15" s="188" t="s">
        <v>35</v>
      </c>
      <c r="B15" s="186" t="s">
        <v>117</v>
      </c>
      <c r="C15" s="187">
        <v>5674884</v>
      </c>
      <c r="D15" s="187">
        <v>5674884</v>
      </c>
      <c r="E15" s="187" t="e">
        <v>#REF!</v>
      </c>
      <c r="F15" s="664">
        <v>4757550</v>
      </c>
      <c r="G15" s="664">
        <v>923439.62</v>
      </c>
      <c r="H15" s="664">
        <v>2408417.37</v>
      </c>
      <c r="I15" s="660">
        <v>-2349132.63</v>
      </c>
      <c r="J15" s="333">
        <v>50.623059557965767</v>
      </c>
      <c r="K15" s="204"/>
      <c r="L15" s="1"/>
      <c r="M15" s="205"/>
      <c r="S15" s="211"/>
      <c r="T15" s="211"/>
      <c r="U15" s="212"/>
      <c r="V15" s="212"/>
      <c r="W15" s="212"/>
      <c r="X15" s="212"/>
      <c r="Y15" s="212"/>
    </row>
    <row r="16" spans="1:25" ht="20.100000000000001" customHeight="1">
      <c r="A16" s="188" t="s">
        <v>639</v>
      </c>
      <c r="B16" s="186" t="s">
        <v>636</v>
      </c>
      <c r="C16" s="187">
        <v>72985</v>
      </c>
      <c r="D16" s="187">
        <v>72985</v>
      </c>
      <c r="E16" s="187" t="e">
        <v>#REF!</v>
      </c>
      <c r="F16" s="664">
        <v>35035</v>
      </c>
      <c r="G16" s="664">
        <v>29687.200000000001</v>
      </c>
      <c r="H16" s="664">
        <v>58770.020000000004</v>
      </c>
      <c r="I16" s="660">
        <v>23735.020000000004</v>
      </c>
      <c r="J16" s="333">
        <v>167.746596260882</v>
      </c>
      <c r="K16" s="204"/>
      <c r="L16" s="1"/>
      <c r="M16" s="205"/>
      <c r="S16" s="211"/>
      <c r="T16" s="211"/>
      <c r="U16" s="212"/>
      <c r="V16" s="212"/>
      <c r="W16" s="212"/>
      <c r="X16" s="212"/>
      <c r="Y16" s="212"/>
    </row>
    <row r="17" spans="1:25" ht="20.100000000000001" customHeight="1">
      <c r="A17" s="188" t="s">
        <v>36</v>
      </c>
      <c r="B17" s="186" t="s">
        <v>118</v>
      </c>
      <c r="C17" s="187">
        <v>713904</v>
      </c>
      <c r="D17" s="187">
        <v>713904</v>
      </c>
      <c r="E17" s="187" t="e">
        <v>#REF!</v>
      </c>
      <c r="F17" s="664">
        <v>410051</v>
      </c>
      <c r="G17" s="664">
        <v>63176.6</v>
      </c>
      <c r="H17" s="664">
        <v>388210.08999999997</v>
      </c>
      <c r="I17" s="660">
        <v>-21840.910000000033</v>
      </c>
      <c r="J17" s="333">
        <v>94.67361133127342</v>
      </c>
      <c r="K17" s="204"/>
      <c r="L17" s="1"/>
      <c r="M17" s="205"/>
      <c r="S17" s="211"/>
      <c r="T17" s="211"/>
      <c r="U17" s="212"/>
      <c r="V17" s="212"/>
      <c r="W17" s="212"/>
      <c r="X17" s="212"/>
      <c r="Y17" s="212"/>
    </row>
    <row r="18" spans="1:25" ht="20.100000000000001" customHeight="1">
      <c r="A18" s="188" t="s">
        <v>37</v>
      </c>
      <c r="B18" s="186" t="s">
        <v>119</v>
      </c>
      <c r="C18" s="187">
        <v>993688</v>
      </c>
      <c r="D18" s="187">
        <v>993688</v>
      </c>
      <c r="E18" s="187" t="e">
        <v>#REF!</v>
      </c>
      <c r="F18" s="664">
        <v>626656</v>
      </c>
      <c r="G18" s="664">
        <v>58861.75</v>
      </c>
      <c r="H18" s="664">
        <v>319114</v>
      </c>
      <c r="I18" s="660">
        <v>-307542</v>
      </c>
      <c r="J18" s="333">
        <v>50.923313588316397</v>
      </c>
      <c r="K18" s="204"/>
      <c r="L18" s="1"/>
      <c r="M18" s="205"/>
      <c r="N18" s="1"/>
      <c r="S18" s="211"/>
      <c r="T18" s="211"/>
      <c r="U18" s="212"/>
      <c r="V18" s="212"/>
      <c r="W18" s="212"/>
      <c r="X18" s="212"/>
      <c r="Y18" s="212"/>
    </row>
    <row r="19" spans="1:25" ht="20.100000000000001" customHeight="1">
      <c r="A19" s="188" t="s">
        <v>120</v>
      </c>
      <c r="B19" s="186" t="s">
        <v>121</v>
      </c>
      <c r="C19" s="187">
        <v>1000000</v>
      </c>
      <c r="D19" s="187">
        <v>1000000</v>
      </c>
      <c r="E19" s="187"/>
      <c r="F19" s="664">
        <v>1000000</v>
      </c>
      <c r="G19" s="664">
        <v>0</v>
      </c>
      <c r="H19" s="664">
        <v>1000000</v>
      </c>
      <c r="I19" s="665">
        <v>0</v>
      </c>
      <c r="J19" s="333">
        <v>100</v>
      </c>
      <c r="K19" s="204"/>
      <c r="L19" s="1"/>
      <c r="M19" s="205"/>
      <c r="S19" s="211"/>
      <c r="T19" s="211"/>
      <c r="U19" s="212"/>
      <c r="V19" s="212"/>
      <c r="W19" s="212"/>
      <c r="X19" s="212"/>
      <c r="Y19" s="212"/>
    </row>
    <row r="20" spans="1:25" ht="20.100000000000001" customHeight="1">
      <c r="A20" s="188" t="s">
        <v>38</v>
      </c>
      <c r="B20" s="186" t="s">
        <v>122</v>
      </c>
      <c r="C20" s="187">
        <v>1100000</v>
      </c>
      <c r="D20" s="187">
        <v>1100000</v>
      </c>
      <c r="E20" s="187" t="e">
        <v>#REF!</v>
      </c>
      <c r="F20" s="664">
        <v>1100000</v>
      </c>
      <c r="G20" s="664">
        <v>0</v>
      </c>
      <c r="H20" s="664">
        <v>1100000</v>
      </c>
      <c r="I20" s="665">
        <v>0</v>
      </c>
      <c r="J20" s="333">
        <v>100</v>
      </c>
      <c r="K20" s="204"/>
      <c r="L20" s="1"/>
      <c r="M20" s="205"/>
      <c r="S20" s="211"/>
      <c r="T20" s="211"/>
      <c r="U20" s="212"/>
      <c r="V20" s="212"/>
      <c r="W20" s="212"/>
      <c r="X20" s="212"/>
      <c r="Y20" s="212"/>
    </row>
    <row r="21" spans="1:25" ht="20.100000000000001" customHeight="1">
      <c r="A21" s="185"/>
      <c r="B21" s="189"/>
      <c r="C21" s="190"/>
      <c r="D21" s="184"/>
      <c r="E21" s="184"/>
      <c r="F21" s="667" t="s">
        <v>12</v>
      </c>
      <c r="G21" s="667" t="s">
        <v>12</v>
      </c>
      <c r="H21" s="667" t="s">
        <v>12</v>
      </c>
      <c r="I21" s="668"/>
      <c r="J21" s="332"/>
      <c r="K21" s="203"/>
      <c r="L21" s="1"/>
      <c r="M21" s="205"/>
      <c r="S21" s="211"/>
      <c r="T21" s="211"/>
      <c r="U21" s="212"/>
      <c r="V21" s="212"/>
      <c r="W21" s="212"/>
      <c r="X21" s="212"/>
      <c r="Y21" s="212"/>
    </row>
    <row r="22" spans="1:25" ht="20.100000000000001" customHeight="1">
      <c r="A22" s="179" t="s">
        <v>22</v>
      </c>
      <c r="B22" s="191"/>
      <c r="C22" s="192">
        <v>166120944</v>
      </c>
      <c r="D22" s="181">
        <v>166120944</v>
      </c>
      <c r="E22" s="181">
        <v>99974034</v>
      </c>
      <c r="F22" s="663">
        <v>64392086</v>
      </c>
      <c r="G22" s="663">
        <v>18942905</v>
      </c>
      <c r="H22" s="663">
        <v>43351062</v>
      </c>
      <c r="I22" s="661">
        <v>-21041024</v>
      </c>
      <c r="J22" s="331">
        <v>67.323586938929111</v>
      </c>
      <c r="K22" s="206"/>
      <c r="L22" s="1"/>
      <c r="M22" s="205" t="s">
        <v>12</v>
      </c>
      <c r="S22" s="213"/>
      <c r="T22" s="213"/>
      <c r="U22" s="212"/>
      <c r="V22" s="212"/>
      <c r="W22" s="212"/>
      <c r="X22" s="212"/>
      <c r="Y22" s="212"/>
    </row>
    <row r="23" spans="1:25" ht="20.100000000000001" customHeight="1">
      <c r="A23" s="179" t="s">
        <v>12</v>
      </c>
      <c r="B23" s="191"/>
      <c r="C23" s="193"/>
      <c r="D23" s="181"/>
      <c r="E23" s="181"/>
      <c r="F23" s="663"/>
      <c r="G23" s="663"/>
      <c r="H23" s="663">
        <v>0</v>
      </c>
      <c r="I23" s="192"/>
      <c r="J23" s="331"/>
      <c r="K23" s="206"/>
      <c r="L23" s="1"/>
      <c r="M23" s="205"/>
      <c r="R23" s="1"/>
      <c r="S23" s="211"/>
      <c r="T23" s="211"/>
      <c r="U23" s="212"/>
      <c r="V23" s="212"/>
      <c r="W23" s="212"/>
      <c r="X23" s="212"/>
      <c r="Y23" s="212"/>
    </row>
    <row r="24" spans="1:25" ht="33" customHeight="1">
      <c r="A24" s="194" t="s">
        <v>44</v>
      </c>
      <c r="B24" s="191" t="s">
        <v>123</v>
      </c>
      <c r="C24" s="181">
        <v>121012398</v>
      </c>
      <c r="D24" s="181">
        <v>121012398</v>
      </c>
      <c r="E24" s="181">
        <v>94763500</v>
      </c>
      <c r="F24" s="663">
        <v>41853910</v>
      </c>
      <c r="G24" s="663">
        <v>18942905</v>
      </c>
      <c r="H24" s="663">
        <v>34302993</v>
      </c>
      <c r="I24" s="661">
        <v>-7550917</v>
      </c>
      <c r="J24" s="331">
        <v>81.958873137539598</v>
      </c>
      <c r="K24" s="206"/>
      <c r="L24" s="1"/>
      <c r="M24" s="205"/>
      <c r="S24" s="213"/>
      <c r="T24" s="213"/>
      <c r="U24" s="212"/>
      <c r="V24" s="212"/>
      <c r="W24" s="212"/>
      <c r="X24" s="212"/>
      <c r="Y24" s="212"/>
    </row>
    <row r="25" spans="1:25" ht="17.45" customHeight="1">
      <c r="A25" s="194"/>
      <c r="B25" s="191"/>
      <c r="C25" s="193"/>
      <c r="D25" s="181"/>
      <c r="E25" s="181"/>
      <c r="F25" s="663"/>
      <c r="G25" s="181"/>
      <c r="H25" s="181"/>
      <c r="I25" s="192"/>
      <c r="J25" s="331"/>
      <c r="K25" s="206"/>
      <c r="L25" s="1"/>
      <c r="M25" s="205"/>
      <c r="S25" s="213"/>
      <c r="T25" s="213"/>
      <c r="U25" s="212"/>
      <c r="V25" s="212"/>
      <c r="W25" s="212"/>
      <c r="X25" s="212"/>
      <c r="Y25" s="212"/>
    </row>
    <row r="26" spans="1:25" ht="20.100000000000001" customHeight="1">
      <c r="A26" s="188" t="s">
        <v>124</v>
      </c>
      <c r="B26" s="189"/>
      <c r="C26" s="187">
        <v>104211900</v>
      </c>
      <c r="D26" s="187">
        <v>104211900</v>
      </c>
      <c r="E26" s="187">
        <v>88702609</v>
      </c>
      <c r="F26" s="664">
        <v>34879406</v>
      </c>
      <c r="G26" s="187">
        <v>17714286</v>
      </c>
      <c r="H26" s="187">
        <v>27328489</v>
      </c>
      <c r="I26" s="660">
        <v>-7550917</v>
      </c>
      <c r="J26" s="333">
        <v>78.351360112038606</v>
      </c>
      <c r="K26" s="207"/>
      <c r="L26" s="1"/>
      <c r="M26" s="205"/>
      <c r="S26" s="211"/>
      <c r="T26" s="211"/>
      <c r="U26" s="212"/>
      <c r="V26" s="212"/>
      <c r="W26" s="212"/>
      <c r="X26" s="212"/>
      <c r="Y26" s="212"/>
    </row>
    <row r="27" spans="1:25" ht="20.100000000000001" customHeight="1">
      <c r="A27" s="188" t="s">
        <v>125</v>
      </c>
      <c r="B27" s="186" t="s">
        <v>12</v>
      </c>
      <c r="C27" s="187">
        <v>100000</v>
      </c>
      <c r="D27" s="187">
        <v>100000</v>
      </c>
      <c r="E27" s="187" t="s">
        <v>12</v>
      </c>
      <c r="F27" s="664">
        <v>40000</v>
      </c>
      <c r="G27" s="664">
        <v>10000</v>
      </c>
      <c r="H27" s="187">
        <v>40000</v>
      </c>
      <c r="I27" s="666"/>
      <c r="J27" s="333">
        <v>100</v>
      </c>
      <c r="K27" s="207"/>
      <c r="L27" s="1"/>
      <c r="M27" s="205"/>
      <c r="S27" s="211"/>
      <c r="T27" s="211"/>
      <c r="U27" s="212"/>
      <c r="V27" s="212"/>
      <c r="W27" s="212"/>
      <c r="X27" s="212"/>
      <c r="Y27" s="212"/>
    </row>
    <row r="28" spans="1:25" ht="20.100000000000001" customHeight="1">
      <c r="A28" s="188" t="s">
        <v>126</v>
      </c>
      <c r="B28" s="186"/>
      <c r="C28" s="187">
        <v>16700498</v>
      </c>
      <c r="D28" s="187">
        <v>16700498</v>
      </c>
      <c r="E28" s="187">
        <v>6060891</v>
      </c>
      <c r="F28" s="664">
        <v>6934504</v>
      </c>
      <c r="G28" s="187">
        <v>1218619</v>
      </c>
      <c r="H28" s="187">
        <v>6934504</v>
      </c>
      <c r="I28" s="665">
        <v>0</v>
      </c>
      <c r="J28" s="333">
        <v>100</v>
      </c>
      <c r="K28" s="208"/>
      <c r="L28" s="1"/>
      <c r="M28" s="205"/>
      <c r="S28" s="211"/>
      <c r="T28" s="211"/>
      <c r="U28" s="212"/>
      <c r="V28" s="212"/>
      <c r="W28" s="212"/>
      <c r="X28" s="212"/>
      <c r="Y28" s="212"/>
    </row>
    <row r="29" spans="1:25" ht="20.100000000000001" customHeight="1">
      <c r="A29" s="195" t="s">
        <v>12</v>
      </c>
      <c r="B29" s="189"/>
      <c r="C29" s="184" t="s">
        <v>12</v>
      </c>
      <c r="D29" s="184" t="s">
        <v>12</v>
      </c>
      <c r="E29" s="184" t="s">
        <v>12</v>
      </c>
      <c r="F29" s="669" t="s">
        <v>12</v>
      </c>
      <c r="G29" s="187" t="s">
        <v>12</v>
      </c>
      <c r="H29" s="184" t="s">
        <v>12</v>
      </c>
      <c r="I29" s="184"/>
      <c r="J29" s="332"/>
      <c r="K29" s="209"/>
      <c r="L29" s="1"/>
      <c r="M29" s="205"/>
      <c r="S29" s="211"/>
      <c r="T29" s="211"/>
      <c r="U29" s="212"/>
      <c r="V29" s="212"/>
      <c r="W29" s="212"/>
      <c r="X29" s="212"/>
      <c r="Y29" s="212"/>
    </row>
    <row r="30" spans="1:25" ht="23.25" customHeight="1">
      <c r="A30" s="194" t="s">
        <v>45</v>
      </c>
      <c r="B30" s="191" t="s">
        <v>127</v>
      </c>
      <c r="C30" s="181">
        <v>45108546</v>
      </c>
      <c r="D30" s="181">
        <v>45108546</v>
      </c>
      <c r="E30" s="181">
        <v>5210534</v>
      </c>
      <c r="F30" s="663">
        <v>22538176</v>
      </c>
      <c r="G30" s="181"/>
      <c r="H30" s="181">
        <v>9048069</v>
      </c>
      <c r="I30" s="661">
        <v>-13490107</v>
      </c>
      <c r="J30" s="331">
        <v>40.145524642278062</v>
      </c>
      <c r="K30" s="210"/>
      <c r="L30" s="1" t="s">
        <v>12</v>
      </c>
      <c r="M30" s="205"/>
      <c r="S30" s="214"/>
      <c r="T30" s="214"/>
      <c r="U30" s="212"/>
      <c r="V30" s="212"/>
      <c r="W30" s="212"/>
      <c r="X30" s="212"/>
      <c r="Y30" s="212"/>
    </row>
    <row r="31" spans="1:25" ht="20.100000000000001" customHeight="1">
      <c r="A31" s="196" t="s">
        <v>12</v>
      </c>
      <c r="B31" s="197"/>
      <c r="C31" s="198"/>
      <c r="D31" s="670"/>
      <c r="E31" s="670"/>
      <c r="F31" s="671">
        <v>0</v>
      </c>
      <c r="G31" s="198" t="s">
        <v>12</v>
      </c>
      <c r="H31" s="670" t="s">
        <v>12</v>
      </c>
      <c r="I31" s="670"/>
      <c r="J31" s="334"/>
    </row>
    <row r="32" spans="1:25" ht="10.5" customHeight="1">
      <c r="A32" s="199" t="s">
        <v>12</v>
      </c>
      <c r="B32" s="199"/>
      <c r="C32" s="200"/>
      <c r="D32" s="199"/>
      <c r="E32" s="199"/>
      <c r="F32" s="199"/>
      <c r="G32" s="199"/>
      <c r="H32" s="516"/>
      <c r="I32" s="199"/>
      <c r="J32" s="335"/>
    </row>
    <row r="33" spans="1:10" ht="15.75">
      <c r="A33" s="113" t="s">
        <v>39</v>
      </c>
      <c r="B33" s="113"/>
      <c r="C33" s="201"/>
      <c r="D33" s="199"/>
      <c r="E33" s="199"/>
      <c r="F33" s="199" t="s">
        <v>12</v>
      </c>
      <c r="G33" s="199"/>
      <c r="H33" s="516"/>
      <c r="I33" s="199"/>
      <c r="J33" s="335"/>
    </row>
    <row r="38" spans="1:10" ht="12" customHeight="1"/>
    <row r="69" spans="1:25">
      <c r="A69" t="s">
        <v>128</v>
      </c>
      <c r="Y69" t="s">
        <v>129</v>
      </c>
    </row>
    <row r="70" spans="1:25">
      <c r="Y70" t="s">
        <v>130</v>
      </c>
    </row>
  </sheetData>
  <mergeCells count="9">
    <mergeCell ref="A1:J1"/>
    <mergeCell ref="A2:J2"/>
    <mergeCell ref="A3:J3"/>
    <mergeCell ref="A4:J4"/>
    <mergeCell ref="C6:F6"/>
    <mergeCell ref="G6:H6"/>
    <mergeCell ref="I6:J6"/>
    <mergeCell ref="A6:A7"/>
    <mergeCell ref="B6:B7"/>
  </mergeCells>
  <pageMargins left="7.8740157480315001E-2" right="0" top="0.39370078740157499" bottom="0.39370078740157499" header="0.511811023622047" footer="0.511811023622047"/>
  <pageSetup scale="87" firstPageNumber="0" orientation="landscape" useFirstPageNumber="1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X56"/>
  <sheetViews>
    <sheetView showGridLines="0" showZeros="0" workbookViewId="0">
      <selection activeCell="M17" sqref="M17:M18"/>
    </sheetView>
  </sheetViews>
  <sheetFormatPr baseColWidth="10" defaultColWidth="11.42578125" defaultRowHeight="12.75"/>
  <cols>
    <col min="1" max="1" width="43.28515625" style="259" customWidth="1"/>
    <col min="2" max="2" width="12.28515625" style="259" customWidth="1"/>
    <col min="3" max="3" width="15.28515625" style="259" customWidth="1"/>
    <col min="4" max="4" width="0.140625" style="259" hidden="1" customWidth="1"/>
    <col min="5" max="5" width="9.7109375" style="259" hidden="1" customWidth="1"/>
    <col min="6" max="6" width="14.140625" style="259" bestFit="1" customWidth="1"/>
    <col min="7" max="7" width="14.5703125" style="259" customWidth="1"/>
    <col min="8" max="8" width="13.28515625" style="263" customWidth="1"/>
    <col min="9" max="9" width="15.140625" style="252" hidden="1" customWidth="1"/>
    <col min="10" max="10" width="11.42578125" style="252" hidden="1" customWidth="1"/>
    <col min="11" max="11" width="24.85546875" style="252" customWidth="1"/>
    <col min="12" max="16384" width="11.42578125" style="252"/>
  </cols>
  <sheetData>
    <row r="1" spans="1:24" ht="6.75" customHeight="1">
      <c r="A1" s="249"/>
      <c r="B1" s="249"/>
      <c r="C1" s="249"/>
      <c r="D1" s="250"/>
      <c r="E1" s="250"/>
      <c r="F1" s="250"/>
      <c r="G1" s="250"/>
      <c r="H1" s="251"/>
    </row>
    <row r="2" spans="1:24" ht="15" customHeight="1">
      <c r="A2" s="895" t="s">
        <v>60</v>
      </c>
      <c r="B2" s="895"/>
      <c r="C2" s="895"/>
      <c r="D2" s="895"/>
      <c r="E2" s="895"/>
      <c r="F2" s="895"/>
      <c r="G2" s="895"/>
      <c r="H2" s="895"/>
      <c r="I2" s="253"/>
      <c r="J2" s="253"/>
    </row>
    <row r="3" spans="1:24" ht="16.5" customHeight="1">
      <c r="A3" s="895" t="s">
        <v>61</v>
      </c>
      <c r="B3" s="895"/>
      <c r="C3" s="895"/>
      <c r="D3" s="895"/>
      <c r="E3" s="895"/>
      <c r="F3" s="895"/>
      <c r="G3" s="895"/>
      <c r="H3" s="895"/>
      <c r="I3" s="253"/>
      <c r="J3" s="253"/>
    </row>
    <row r="4" spans="1:24" ht="18" customHeight="1">
      <c r="A4" s="896" t="s">
        <v>525</v>
      </c>
      <c r="B4" s="896"/>
      <c r="C4" s="896"/>
      <c r="D4" s="896"/>
      <c r="E4" s="896"/>
      <c r="F4" s="896"/>
      <c r="G4" s="896"/>
      <c r="H4" s="896"/>
    </row>
    <row r="5" spans="1:24" ht="18" customHeight="1">
      <c r="A5" s="897" t="s">
        <v>656</v>
      </c>
      <c r="B5" s="896"/>
      <c r="C5" s="896"/>
      <c r="D5" s="896"/>
      <c r="E5" s="896"/>
      <c r="F5" s="896"/>
      <c r="G5" s="896"/>
      <c r="H5" s="896"/>
    </row>
    <row r="6" spans="1:24" ht="15.75" customHeight="1">
      <c r="A6" s="254"/>
      <c r="B6" s="254"/>
      <c r="C6" s="254"/>
      <c r="D6" s="254"/>
      <c r="E6" s="254"/>
      <c r="F6" s="254"/>
      <c r="G6" s="254"/>
      <c r="H6" s="254" t="s">
        <v>12</v>
      </c>
    </row>
    <row r="7" spans="1:24" ht="20.25" customHeight="1">
      <c r="A7" s="898" t="s">
        <v>0</v>
      </c>
      <c r="B7" s="900" t="s">
        <v>48</v>
      </c>
      <c r="C7" s="900"/>
      <c r="D7" s="900"/>
      <c r="E7" s="900"/>
      <c r="F7" s="900"/>
      <c r="G7" s="901" t="s">
        <v>41</v>
      </c>
      <c r="H7" s="903" t="s">
        <v>40</v>
      </c>
    </row>
    <row r="8" spans="1:24" ht="31.5" customHeight="1">
      <c r="A8" s="899"/>
      <c r="B8" s="392" t="s">
        <v>2</v>
      </c>
      <c r="C8" s="393" t="s">
        <v>64</v>
      </c>
      <c r="D8" s="394" t="s">
        <v>3</v>
      </c>
      <c r="E8" s="394" t="s">
        <v>3</v>
      </c>
      <c r="F8" s="394" t="s">
        <v>24</v>
      </c>
      <c r="G8" s="902"/>
      <c r="H8" s="904"/>
    </row>
    <row r="9" spans="1:24" s="255" customFormat="1" ht="6" customHeight="1">
      <c r="A9" s="395"/>
      <c r="B9" s="396"/>
      <c r="C9" s="397"/>
      <c r="D9" s="398" t="s">
        <v>12</v>
      </c>
      <c r="E9" s="398"/>
      <c r="F9" s="398"/>
      <c r="G9" s="398" t="s">
        <v>12</v>
      </c>
      <c r="H9" s="399" t="s">
        <v>12</v>
      </c>
      <c r="I9" s="252"/>
      <c r="J9" s="252"/>
      <c r="K9" s="252"/>
      <c r="L9" s="252"/>
      <c r="M9" s="252"/>
      <c r="N9" s="252"/>
      <c r="O9" s="252"/>
      <c r="P9" s="252"/>
      <c r="Q9" s="252"/>
      <c r="R9" s="252"/>
      <c r="S9" s="252"/>
      <c r="T9" s="252"/>
      <c r="U9" s="252"/>
      <c r="V9" s="252"/>
      <c r="W9" s="252"/>
      <c r="X9" s="252"/>
    </row>
    <row r="10" spans="1:24" ht="24.95" customHeight="1">
      <c r="A10" s="400" t="s">
        <v>526</v>
      </c>
      <c r="B10" s="401">
        <v>133140570</v>
      </c>
      <c r="C10" s="401">
        <v>133140570</v>
      </c>
      <c r="D10" s="401">
        <v>141094806</v>
      </c>
      <c r="E10" s="402"/>
      <c r="F10" s="402">
        <v>50612150</v>
      </c>
      <c r="G10" s="402">
        <v>38901582.740000002</v>
      </c>
      <c r="H10" s="403">
        <v>76.862142272161933</v>
      </c>
      <c r="I10" s="256"/>
    </row>
    <row r="11" spans="1:24" ht="15" customHeight="1">
      <c r="A11" s="400"/>
      <c r="B11" s="404"/>
      <c r="C11" s="401" t="s">
        <v>12</v>
      </c>
      <c r="D11" s="401">
        <v>8000</v>
      </c>
      <c r="E11" s="402"/>
      <c r="F11" s="402"/>
      <c r="G11" s="402"/>
      <c r="H11" s="405"/>
      <c r="I11" s="256" t="s">
        <v>12</v>
      </c>
    </row>
    <row r="12" spans="1:24" ht="24.95" customHeight="1">
      <c r="A12" s="406" t="s">
        <v>527</v>
      </c>
      <c r="B12" s="401">
        <v>133140570</v>
      </c>
      <c r="C12" s="401">
        <v>133065570</v>
      </c>
      <c r="D12" s="401" t="e">
        <v>#REF!</v>
      </c>
      <c r="E12" s="401"/>
      <c r="F12" s="401">
        <v>50740353</v>
      </c>
      <c r="G12" s="401">
        <v>39405287.851000004</v>
      </c>
      <c r="H12" s="403">
        <v>77.660649800761149</v>
      </c>
    </row>
    <row r="13" spans="1:24" ht="15" customHeight="1">
      <c r="A13" s="407"/>
      <c r="B13" s="408"/>
      <c r="C13" s="401" t="s">
        <v>12</v>
      </c>
      <c r="D13" s="401">
        <v>0</v>
      </c>
      <c r="E13" s="409"/>
      <c r="F13" s="409"/>
      <c r="G13" s="409" t="s">
        <v>12</v>
      </c>
      <c r="H13" s="410"/>
    </row>
    <row r="14" spans="1:24" ht="24.95" customHeight="1">
      <c r="A14" s="411" t="s">
        <v>528</v>
      </c>
      <c r="B14" s="412">
        <v>131474332</v>
      </c>
      <c r="C14" s="412">
        <v>131724182</v>
      </c>
      <c r="D14" s="402" t="e">
        <v>#REF!</v>
      </c>
      <c r="E14" s="412"/>
      <c r="F14" s="412">
        <v>49680553</v>
      </c>
      <c r="G14" s="412">
        <v>38651603.161000006</v>
      </c>
      <c r="H14" s="413">
        <v>77.800267563446823</v>
      </c>
      <c r="K14" s="527" t="s">
        <v>12</v>
      </c>
    </row>
    <row r="15" spans="1:24" ht="24.95" customHeight="1">
      <c r="A15" s="414" t="s">
        <v>529</v>
      </c>
      <c r="B15" s="412">
        <v>1666238</v>
      </c>
      <c r="C15" s="412">
        <v>1341388</v>
      </c>
      <c r="D15" s="402" t="e">
        <v>#REF!</v>
      </c>
      <c r="E15" s="412"/>
      <c r="F15" s="412">
        <v>1059800</v>
      </c>
      <c r="G15" s="412">
        <v>753684.69000000006</v>
      </c>
      <c r="H15" s="413">
        <v>71.115747310813376</v>
      </c>
    </row>
    <row r="16" spans="1:24" ht="13.5" customHeight="1">
      <c r="A16" s="414"/>
      <c r="B16" s="415"/>
      <c r="C16" s="672"/>
      <c r="D16" s="412"/>
      <c r="E16" s="412"/>
      <c r="F16" s="412"/>
      <c r="G16" s="412"/>
      <c r="H16" s="413" t="s">
        <v>12</v>
      </c>
      <c r="L16" s="257" t="s">
        <v>12</v>
      </c>
    </row>
    <row r="17" spans="1:12" ht="24.95" customHeight="1">
      <c r="A17" s="406" t="s">
        <v>530</v>
      </c>
      <c r="B17" s="416"/>
      <c r="C17" s="673"/>
      <c r="D17" s="417">
        <v>0</v>
      </c>
      <c r="E17" s="417"/>
      <c r="F17" s="417">
        <v>0</v>
      </c>
      <c r="G17" s="853">
        <v>-503705.11100000143</v>
      </c>
      <c r="H17" s="413" t="s">
        <v>12</v>
      </c>
      <c r="L17" s="525"/>
    </row>
    <row r="18" spans="1:12" ht="12.75" customHeight="1">
      <c r="A18" s="414" t="s">
        <v>12</v>
      </c>
      <c r="B18" s="415"/>
      <c r="C18" s="672"/>
      <c r="D18" s="412"/>
      <c r="E18" s="412"/>
      <c r="F18" s="412"/>
      <c r="G18" s="412"/>
      <c r="H18" s="413" t="s">
        <v>12</v>
      </c>
    </row>
    <row r="19" spans="1:12" ht="24.95" customHeight="1">
      <c r="A19" s="406" t="s">
        <v>531</v>
      </c>
      <c r="B19" s="581">
        <v>46208546</v>
      </c>
      <c r="C19" s="582">
        <v>46208546</v>
      </c>
      <c r="D19" s="582">
        <v>46208546</v>
      </c>
      <c r="E19" s="582"/>
      <c r="F19" s="582">
        <v>26030102</v>
      </c>
      <c r="G19" s="582">
        <v>6151321.6300000008</v>
      </c>
      <c r="H19" s="403">
        <v>23.631569442178908</v>
      </c>
      <c r="L19" s="527" t="s">
        <v>12</v>
      </c>
    </row>
    <row r="20" spans="1:12" ht="15.75" customHeight="1">
      <c r="A20" s="414"/>
      <c r="B20" s="583"/>
      <c r="C20" s="674"/>
      <c r="D20" s="584" t="s">
        <v>12</v>
      </c>
      <c r="E20" s="584"/>
      <c r="F20" s="584" t="s">
        <v>12</v>
      </c>
      <c r="G20" s="584"/>
      <c r="H20" s="413" t="s">
        <v>12</v>
      </c>
    </row>
    <row r="21" spans="1:12" ht="24.95" customHeight="1">
      <c r="A21" s="414" t="s">
        <v>539</v>
      </c>
      <c r="B21" s="584">
        <v>46208546</v>
      </c>
      <c r="C21" s="584">
        <v>46208546</v>
      </c>
      <c r="D21" s="584">
        <v>46208546</v>
      </c>
      <c r="E21" s="584"/>
      <c r="F21" s="584">
        <v>26030102</v>
      </c>
      <c r="G21" s="584">
        <v>6151321.6300000008</v>
      </c>
      <c r="H21" s="413">
        <v>23.631569442178908</v>
      </c>
      <c r="I21" s="252" t="s">
        <v>12</v>
      </c>
      <c r="L21" s="527" t="s">
        <v>12</v>
      </c>
    </row>
    <row r="22" spans="1:12" ht="24.95" customHeight="1">
      <c r="A22" s="414" t="s">
        <v>532</v>
      </c>
      <c r="B22" s="585"/>
      <c r="C22" s="675"/>
      <c r="D22" s="586">
        <v>0</v>
      </c>
      <c r="E22" s="586"/>
      <c r="F22" s="586">
        <v>0</v>
      </c>
      <c r="G22" s="586" t="s">
        <v>12</v>
      </c>
      <c r="H22" s="413" t="s">
        <v>12</v>
      </c>
      <c r="L22" s="525"/>
    </row>
    <row r="23" spans="1:12" ht="24.95" customHeight="1">
      <c r="A23" s="414" t="s">
        <v>533</v>
      </c>
      <c r="B23" s="585"/>
      <c r="C23" s="675"/>
      <c r="D23" s="586">
        <v>0</v>
      </c>
      <c r="E23" s="586"/>
      <c r="F23" s="586">
        <v>0</v>
      </c>
      <c r="G23" s="586">
        <v>0</v>
      </c>
      <c r="H23" s="524" t="s">
        <v>12</v>
      </c>
    </row>
    <row r="24" spans="1:12" ht="24.95" customHeight="1">
      <c r="A24" s="414" t="s">
        <v>534</v>
      </c>
      <c r="B24" s="585"/>
      <c r="C24" s="675"/>
      <c r="D24" s="586" t="s">
        <v>12</v>
      </c>
      <c r="E24" s="586"/>
      <c r="F24" s="586" t="s">
        <v>12</v>
      </c>
      <c r="G24" s="586">
        <v>0</v>
      </c>
      <c r="H24" s="413" t="s">
        <v>12</v>
      </c>
    </row>
    <row r="25" spans="1:12" ht="11.25" customHeight="1">
      <c r="A25" s="414"/>
      <c r="B25" s="585"/>
      <c r="C25" s="675"/>
      <c r="D25" s="586"/>
      <c r="E25" s="586"/>
      <c r="F25" s="586"/>
      <c r="G25" s="586" t="s">
        <v>12</v>
      </c>
      <c r="H25" s="413" t="s">
        <v>12</v>
      </c>
    </row>
    <row r="26" spans="1:12" ht="24.95" customHeight="1">
      <c r="A26" s="406" t="s">
        <v>535</v>
      </c>
      <c r="B26" s="587">
        <v>46208546</v>
      </c>
      <c r="C26" s="587">
        <v>46208546</v>
      </c>
      <c r="D26" s="587" t="e">
        <v>#REF!</v>
      </c>
      <c r="E26" s="587"/>
      <c r="F26" s="587">
        <v>23638176</v>
      </c>
      <c r="G26" s="587">
        <v>10148069</v>
      </c>
      <c r="H26" s="403">
        <v>42.930846271725869</v>
      </c>
    </row>
    <row r="27" spans="1:12" ht="12.75" customHeight="1">
      <c r="A27" s="414"/>
      <c r="B27" s="585"/>
      <c r="C27" s="675"/>
      <c r="D27" s="586"/>
      <c r="E27" s="586"/>
      <c r="F27" s="586"/>
      <c r="G27" s="586"/>
      <c r="H27" s="403"/>
    </row>
    <row r="28" spans="1:12" ht="24.95" customHeight="1">
      <c r="A28" s="414" t="s">
        <v>536</v>
      </c>
      <c r="B28" s="586">
        <v>1100000</v>
      </c>
      <c r="C28" s="586">
        <v>1100000</v>
      </c>
      <c r="D28" s="586">
        <v>1100000</v>
      </c>
      <c r="E28" s="586"/>
      <c r="F28" s="586">
        <v>1100000</v>
      </c>
      <c r="G28" s="586">
        <v>1100000</v>
      </c>
      <c r="H28" s="403">
        <v>100</v>
      </c>
    </row>
    <row r="29" spans="1:12" ht="24.95" customHeight="1">
      <c r="A29" s="414" t="s">
        <v>537</v>
      </c>
      <c r="B29" s="585"/>
      <c r="C29" s="675"/>
      <c r="D29" s="586">
        <v>0</v>
      </c>
      <c r="E29" s="586"/>
      <c r="F29" s="586">
        <v>0</v>
      </c>
      <c r="G29" s="586">
        <v>0</v>
      </c>
      <c r="H29" s="413" t="s">
        <v>12</v>
      </c>
      <c r="K29" s="252" t="s">
        <v>12</v>
      </c>
    </row>
    <row r="30" spans="1:12" ht="24.95" customHeight="1">
      <c r="A30" s="414" t="s">
        <v>538</v>
      </c>
      <c r="B30" s="586">
        <v>45108546</v>
      </c>
      <c r="C30" s="586">
        <v>45108546</v>
      </c>
      <c r="D30" s="586" t="e">
        <v>#REF!</v>
      </c>
      <c r="E30" s="586"/>
      <c r="F30" s="586">
        <v>22538176</v>
      </c>
      <c r="G30" s="586">
        <v>9048069</v>
      </c>
      <c r="H30" s="413">
        <v>40.145524642278062</v>
      </c>
    </row>
    <row r="31" spans="1:12" ht="8.25" customHeight="1">
      <c r="A31" s="418"/>
      <c r="B31" s="588"/>
      <c r="C31" s="676"/>
      <c r="D31" s="589" t="s">
        <v>12</v>
      </c>
      <c r="E31" s="589"/>
      <c r="F31" s="589" t="s">
        <v>12</v>
      </c>
      <c r="G31" s="590" t="s">
        <v>12</v>
      </c>
      <c r="H31" s="410" t="s">
        <v>12</v>
      </c>
    </row>
    <row r="32" spans="1:12" ht="24.95" customHeight="1">
      <c r="A32" s="614" t="s">
        <v>635</v>
      </c>
      <c r="B32" s="419"/>
      <c r="C32" s="677"/>
      <c r="D32" s="678" t="s">
        <v>12</v>
      </c>
      <c r="E32" s="678"/>
      <c r="F32" s="678" t="s">
        <v>12</v>
      </c>
      <c r="G32" s="679">
        <v>3493042.2589999977</v>
      </c>
      <c r="H32" s="420" t="s">
        <v>12</v>
      </c>
    </row>
    <row r="33" spans="1:11" ht="9" customHeight="1">
      <c r="A33" s="496"/>
      <c r="B33" s="496"/>
      <c r="C33" s="496"/>
      <c r="D33" s="497"/>
      <c r="E33" s="497"/>
      <c r="F33" s="497"/>
      <c r="G33" s="498"/>
      <c r="H33" s="499"/>
    </row>
    <row r="34" spans="1:11" ht="15" customHeight="1">
      <c r="A34" s="495" t="s">
        <v>47</v>
      </c>
      <c r="B34" s="526" t="s">
        <v>12</v>
      </c>
      <c r="C34" s="252"/>
      <c r="D34" s="252"/>
      <c r="E34" s="252"/>
      <c r="F34" s="252"/>
      <c r="G34" s="252"/>
      <c r="H34" s="254"/>
      <c r="I34" s="259"/>
      <c r="J34" s="260"/>
      <c r="K34" s="259"/>
    </row>
    <row r="35" spans="1:11" ht="12.75" customHeight="1">
      <c r="A35" s="252"/>
      <c r="B35" s="252"/>
      <c r="C35" s="252"/>
      <c r="D35" s="252"/>
      <c r="E35" s="252"/>
      <c r="F35" s="252"/>
      <c r="G35" s="894" t="s">
        <v>12</v>
      </c>
      <c r="H35" s="894"/>
      <c r="I35" s="259"/>
      <c r="J35" s="261" t="s">
        <v>12</v>
      </c>
      <c r="K35" s="259"/>
    </row>
    <row r="36" spans="1:11" ht="14.25" customHeight="1">
      <c r="D36" s="258"/>
      <c r="E36" s="258"/>
      <c r="F36" s="258"/>
      <c r="G36" s="258"/>
      <c r="H36" s="262"/>
    </row>
    <row r="37" spans="1:11" ht="11.25" customHeight="1">
      <c r="A37" s="258" t="s">
        <v>12</v>
      </c>
      <c r="B37" s="258"/>
      <c r="C37" s="258"/>
    </row>
    <row r="38" spans="1:11" ht="11.25" customHeight="1">
      <c r="A38" s="258"/>
      <c r="B38" s="258"/>
      <c r="C38" s="258"/>
      <c r="J38" s="252" t="s">
        <v>12</v>
      </c>
    </row>
    <row r="39" spans="1:11" ht="11.25" customHeight="1">
      <c r="A39" s="258"/>
      <c r="B39" s="258"/>
      <c r="C39" s="258"/>
    </row>
    <row r="56" spans="7:7">
      <c r="G56" s="259" t="s">
        <v>12</v>
      </c>
    </row>
  </sheetData>
  <mergeCells count="9">
    <mergeCell ref="G35:H35"/>
    <mergeCell ref="A2:H2"/>
    <mergeCell ref="A3:H3"/>
    <mergeCell ref="A4:H4"/>
    <mergeCell ref="A5:H5"/>
    <mergeCell ref="A7:A8"/>
    <mergeCell ref="B7:F7"/>
    <mergeCell ref="G7:G8"/>
    <mergeCell ref="H7:H8"/>
  </mergeCells>
  <pageMargins left="0.70866141732283505" right="0.59055118110236204" top="0.39370078740157499" bottom="0.39370078740157499" header="0.511811023622047" footer="0.511811023622047"/>
  <pageSetup scale="80" firstPageNumber="0" orientation="portrait" useFirstPageNumber="1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5">
    <tabColor theme="4" tint="0.59999389629810485"/>
  </sheetPr>
  <dimension ref="A1:N88"/>
  <sheetViews>
    <sheetView showGridLines="0" showZeros="0" zoomScale="96" zoomScaleNormal="96" workbookViewId="0">
      <selection activeCell="F19" sqref="F19"/>
    </sheetView>
  </sheetViews>
  <sheetFormatPr baseColWidth="10" defaultColWidth="11.42578125" defaultRowHeight="12.75"/>
  <cols>
    <col min="1" max="1" width="32" style="4" customWidth="1"/>
    <col min="2" max="2" width="11.85546875" style="336" customWidth="1"/>
    <col min="3" max="3" width="12.28515625" style="304" customWidth="1"/>
    <col min="4" max="4" width="13.28515625" style="4" hidden="1" customWidth="1"/>
    <col min="5" max="5" width="7.42578125" style="4" hidden="1" customWidth="1"/>
    <col min="6" max="6" width="12.28515625" style="4" customWidth="1"/>
    <col min="7" max="7" width="15.140625" style="4" customWidth="1"/>
    <col min="8" max="8" width="14.28515625" style="4" customWidth="1"/>
    <col min="12" max="12" width="11" customWidth="1"/>
    <col min="13" max="14" width="11.42578125" hidden="1" customWidth="1"/>
  </cols>
  <sheetData>
    <row r="1" spans="1:13" ht="18" customHeight="1">
      <c r="A1" s="872" t="s">
        <v>60</v>
      </c>
      <c r="B1" s="872"/>
      <c r="C1" s="872"/>
      <c r="D1" s="872"/>
      <c r="E1" s="872"/>
      <c r="F1" s="872"/>
      <c r="G1" s="872"/>
      <c r="H1" s="872"/>
    </row>
    <row r="2" spans="1:13" ht="19.5" customHeight="1">
      <c r="A2" s="872" t="s">
        <v>61</v>
      </c>
      <c r="B2" s="872"/>
      <c r="C2" s="872"/>
      <c r="D2" s="872"/>
      <c r="E2" s="872"/>
      <c r="F2" s="872"/>
      <c r="G2" s="872"/>
      <c r="H2" s="872"/>
    </row>
    <row r="3" spans="1:13" ht="18" customHeight="1">
      <c r="A3" s="873" t="s">
        <v>131</v>
      </c>
      <c r="B3" s="873"/>
      <c r="C3" s="873"/>
      <c r="D3" s="873"/>
      <c r="E3" s="873"/>
      <c r="F3" s="873"/>
      <c r="G3" s="873"/>
      <c r="H3" s="873"/>
    </row>
    <row r="4" spans="1:13" ht="16.5" customHeight="1">
      <c r="A4" s="873" t="s">
        <v>657</v>
      </c>
      <c r="B4" s="873"/>
      <c r="C4" s="873"/>
      <c r="D4" s="873"/>
      <c r="E4" s="873"/>
      <c r="F4" s="873"/>
      <c r="G4" s="873"/>
      <c r="H4" s="873"/>
    </row>
    <row r="5" spans="1:13" ht="8.25" customHeight="1">
      <c r="A5" s="161"/>
      <c r="B5" s="448"/>
      <c r="C5" s="598"/>
      <c r="D5" s="161"/>
      <c r="E5" s="6"/>
      <c r="F5" s="6"/>
      <c r="G5" s="6"/>
      <c r="H5" s="3"/>
    </row>
    <row r="6" spans="1:13" ht="20.100000000000001" customHeight="1">
      <c r="A6" s="905" t="s">
        <v>0</v>
      </c>
      <c r="B6" s="909" t="s">
        <v>48</v>
      </c>
      <c r="C6" s="909"/>
      <c r="D6" s="909"/>
      <c r="E6" s="909"/>
      <c r="F6" s="909"/>
      <c r="G6" s="909"/>
      <c r="H6" s="907" t="s">
        <v>40</v>
      </c>
    </row>
    <row r="7" spans="1:13" ht="31.5" customHeight="1">
      <c r="A7" s="906"/>
      <c r="B7" s="425" t="s">
        <v>2</v>
      </c>
      <c r="C7" s="680" t="s">
        <v>64</v>
      </c>
      <c r="D7" s="680" t="s">
        <v>3</v>
      </c>
      <c r="E7" s="681" t="s">
        <v>3</v>
      </c>
      <c r="F7" s="681" t="s">
        <v>24</v>
      </c>
      <c r="G7" s="680" t="s">
        <v>41</v>
      </c>
      <c r="H7" s="908"/>
      <c r="K7" t="s">
        <v>12</v>
      </c>
    </row>
    <row r="8" spans="1:13" ht="6.75" customHeight="1">
      <c r="A8" s="426"/>
      <c r="B8" s="427"/>
      <c r="C8" s="682"/>
      <c r="D8" s="683"/>
      <c r="E8" s="684"/>
      <c r="F8" s="685"/>
      <c r="G8" s="685"/>
      <c r="H8" s="428"/>
    </row>
    <row r="9" spans="1:13" ht="18" customHeight="1">
      <c r="A9" s="365" t="s">
        <v>6</v>
      </c>
      <c r="B9" s="366"/>
      <c r="C9" s="686"/>
      <c r="D9" s="687"/>
      <c r="E9" s="687"/>
      <c r="F9" s="687"/>
      <c r="G9" s="687"/>
      <c r="H9" s="429"/>
    </row>
    <row r="10" spans="1:13" ht="9" customHeight="1">
      <c r="A10" s="430"/>
      <c r="B10" s="431"/>
      <c r="C10" s="688"/>
      <c r="D10" s="688"/>
      <c r="E10" s="688"/>
      <c r="F10" s="688"/>
      <c r="G10" s="688"/>
      <c r="H10" s="432"/>
    </row>
    <row r="11" spans="1:13" ht="15" customHeight="1">
      <c r="A11" s="430" t="s">
        <v>55</v>
      </c>
      <c r="B11" s="431">
        <v>133140.56999999998</v>
      </c>
      <c r="C11" s="431">
        <v>133140.56999999998</v>
      </c>
      <c r="D11" s="431" t="e">
        <v>#REF!</v>
      </c>
      <c r="E11" s="431" t="e">
        <v>#REF!</v>
      </c>
      <c r="F11" s="431">
        <v>50612.15</v>
      </c>
      <c r="G11" s="431">
        <v>38901.582740000005</v>
      </c>
      <c r="H11" s="433">
        <v>76.862142272161933</v>
      </c>
    </row>
    <row r="12" spans="1:13" ht="11.25" customHeight="1">
      <c r="A12" s="434"/>
      <c r="B12" s="435"/>
      <c r="C12" s="435"/>
      <c r="D12" s="435"/>
      <c r="E12" s="435"/>
      <c r="F12" s="435"/>
      <c r="G12" s="435"/>
      <c r="H12" s="436" t="s">
        <v>12</v>
      </c>
    </row>
    <row r="13" spans="1:13" ht="15" customHeight="1">
      <c r="A13" s="430" t="s">
        <v>132</v>
      </c>
      <c r="B13" s="435"/>
      <c r="C13" s="435"/>
      <c r="D13" s="435"/>
      <c r="E13" s="435"/>
      <c r="F13" s="435"/>
      <c r="G13" s="435"/>
      <c r="H13" s="436" t="s">
        <v>12</v>
      </c>
    </row>
    <row r="14" spans="1:13" ht="15" customHeight="1">
      <c r="A14" s="430" t="s">
        <v>133</v>
      </c>
      <c r="B14" s="431">
        <v>132140.56999999998</v>
      </c>
      <c r="C14" s="431">
        <v>132140.56999999998</v>
      </c>
      <c r="D14" s="431" t="e">
        <v>#REF!</v>
      </c>
      <c r="E14" s="431">
        <v>132140.56999999998</v>
      </c>
      <c r="F14" s="431">
        <v>49612.15</v>
      </c>
      <c r="G14" s="431">
        <v>38901.582740000005</v>
      </c>
      <c r="H14" s="433">
        <v>78.41140273098425</v>
      </c>
    </row>
    <row r="15" spans="1:13" ht="15" customHeight="1">
      <c r="A15" s="438" t="s">
        <v>134</v>
      </c>
      <c r="B15" s="437">
        <v>3672.7109999999998</v>
      </c>
      <c r="C15" s="437">
        <v>3672.7109999999998</v>
      </c>
      <c r="D15" s="437" t="e">
        <v>#REF!</v>
      </c>
      <c r="E15" s="437">
        <v>3672.7109999999998</v>
      </c>
      <c r="F15" s="437">
        <v>1928.9480000000001</v>
      </c>
      <c r="G15" s="437">
        <v>424.07926000000003</v>
      </c>
      <c r="H15" s="439">
        <v>21.985002187720976</v>
      </c>
      <c r="I15" t="s">
        <v>12</v>
      </c>
      <c r="M15" s="67">
        <f>+F11+F22</f>
        <v>74250.326000000001</v>
      </c>
    </row>
    <row r="16" spans="1:13" ht="15" customHeight="1">
      <c r="A16" s="438" t="s">
        <v>135</v>
      </c>
      <c r="B16" s="437">
        <v>121012.398</v>
      </c>
      <c r="C16" s="437">
        <v>121012.398</v>
      </c>
      <c r="D16" s="437">
        <v>121012.398</v>
      </c>
      <c r="E16" s="437">
        <v>121012.398</v>
      </c>
      <c r="F16" s="437">
        <v>41853.910000000003</v>
      </c>
      <c r="G16" s="437">
        <v>34302.993000000002</v>
      </c>
      <c r="H16" s="439">
        <v>81.958873137539598</v>
      </c>
      <c r="J16" t="s">
        <v>12</v>
      </c>
    </row>
    <row r="17" spans="1:8" ht="15" customHeight="1">
      <c r="A17" s="438" t="s">
        <v>136</v>
      </c>
      <c r="B17" s="437">
        <v>6461.7730000000001</v>
      </c>
      <c r="C17" s="437">
        <v>6461.7730000000001</v>
      </c>
      <c r="D17" s="437" t="e">
        <v>#REF!</v>
      </c>
      <c r="E17" s="437">
        <v>6461.7730000000001</v>
      </c>
      <c r="F17" s="437">
        <v>5202.6360000000004</v>
      </c>
      <c r="G17" s="437">
        <v>2855.3974800000001</v>
      </c>
      <c r="H17" s="439">
        <v>54.883668202042188</v>
      </c>
    </row>
    <row r="18" spans="1:8" ht="15" customHeight="1">
      <c r="A18" s="438" t="s">
        <v>137</v>
      </c>
      <c r="B18" s="437">
        <v>993.68799999999999</v>
      </c>
      <c r="C18" s="437">
        <v>993.68799999999999</v>
      </c>
      <c r="D18" s="437" t="e">
        <v>#REF!</v>
      </c>
      <c r="E18" s="437">
        <v>993.68799999999999</v>
      </c>
      <c r="F18" s="437">
        <v>626.65599999999995</v>
      </c>
      <c r="G18" s="437">
        <v>319.11399999999998</v>
      </c>
      <c r="H18" s="439">
        <v>50.923313588316397</v>
      </c>
    </row>
    <row r="19" spans="1:8" ht="16.5" customHeight="1">
      <c r="A19" s="430" t="s">
        <v>628</v>
      </c>
      <c r="B19" s="440">
        <v>1000</v>
      </c>
      <c r="C19" s="440">
        <v>1000</v>
      </c>
      <c r="D19" s="440">
        <v>1000</v>
      </c>
      <c r="E19" s="440">
        <v>0</v>
      </c>
      <c r="F19" s="440">
        <v>1000</v>
      </c>
      <c r="G19" s="431">
        <v>1000</v>
      </c>
      <c r="H19" s="433"/>
    </row>
    <row r="20" spans="1:8" ht="16.5" customHeight="1">
      <c r="A20" s="438" t="s">
        <v>629</v>
      </c>
      <c r="B20" s="441">
        <v>1000</v>
      </c>
      <c r="C20" s="437">
        <v>1000</v>
      </c>
      <c r="D20" s="437">
        <v>1000</v>
      </c>
      <c r="E20" s="437">
        <v>0</v>
      </c>
      <c r="F20" s="437">
        <v>1000</v>
      </c>
      <c r="G20" s="437">
        <v>1000</v>
      </c>
      <c r="H20" s="439"/>
    </row>
    <row r="21" spans="1:8" ht="16.5" customHeight="1">
      <c r="A21" s="528"/>
      <c r="B21" s="441"/>
      <c r="C21" s="437"/>
      <c r="D21" s="441"/>
      <c r="E21" s="441"/>
      <c r="F21" s="437"/>
      <c r="G21" s="437"/>
      <c r="H21" s="439"/>
    </row>
    <row r="22" spans="1:8" ht="15" customHeight="1">
      <c r="A22" s="430" t="s">
        <v>30</v>
      </c>
      <c r="B22" s="440">
        <v>46208.546000000002</v>
      </c>
      <c r="C22" s="440">
        <v>46208.546000000002</v>
      </c>
      <c r="D22" s="440" t="e">
        <v>#REF!</v>
      </c>
      <c r="E22" s="440">
        <v>5210.5339999999997</v>
      </c>
      <c r="F22" s="440">
        <v>23638.175999999999</v>
      </c>
      <c r="G22" s="440">
        <v>10148.069</v>
      </c>
      <c r="H22" s="433">
        <v>42.930846271725869</v>
      </c>
    </row>
    <row r="23" spans="1:8" ht="15" customHeight="1">
      <c r="A23" s="438" t="s">
        <v>138</v>
      </c>
      <c r="B23" s="441">
        <v>1100</v>
      </c>
      <c r="C23" s="441">
        <v>1100</v>
      </c>
      <c r="D23" s="441">
        <v>1100</v>
      </c>
      <c r="E23" s="441">
        <v>0</v>
      </c>
      <c r="F23" s="441">
        <v>1100</v>
      </c>
      <c r="G23" s="441">
        <v>1100</v>
      </c>
      <c r="H23" s="439">
        <v>100</v>
      </c>
    </row>
    <row r="24" spans="1:8" ht="15" customHeight="1">
      <c r="A24" s="438" t="s">
        <v>139</v>
      </c>
      <c r="B24" s="441">
        <v>0</v>
      </c>
      <c r="C24" s="441">
        <v>0</v>
      </c>
      <c r="D24" s="441">
        <v>0</v>
      </c>
      <c r="E24" s="441">
        <v>0</v>
      </c>
      <c r="F24" s="441">
        <v>0</v>
      </c>
      <c r="G24" s="441"/>
      <c r="H24" s="439" t="s">
        <v>12</v>
      </c>
    </row>
    <row r="25" spans="1:8" ht="15" customHeight="1">
      <c r="A25" s="430" t="s">
        <v>140</v>
      </c>
      <c r="B25" s="440">
        <v>45108.546000000002</v>
      </c>
      <c r="C25" s="440">
        <v>45108.546000000002</v>
      </c>
      <c r="D25" s="440" t="e">
        <v>#REF!</v>
      </c>
      <c r="E25" s="440">
        <v>5210.5339999999997</v>
      </c>
      <c r="F25" s="440">
        <v>22538.175999999999</v>
      </c>
      <c r="G25" s="440">
        <v>9048.0689999999995</v>
      </c>
      <c r="H25" s="433">
        <v>40.145524642278062</v>
      </c>
    </row>
    <row r="26" spans="1:8" ht="15" customHeight="1">
      <c r="A26" s="438" t="s">
        <v>141</v>
      </c>
      <c r="B26" s="441">
        <v>45108.546000000002</v>
      </c>
      <c r="C26" s="441">
        <v>45108.546000000002</v>
      </c>
      <c r="D26" s="441" t="e">
        <v>#REF!</v>
      </c>
      <c r="E26" s="441">
        <v>5210.5339999999997</v>
      </c>
      <c r="F26" s="441">
        <v>22538.175999999999</v>
      </c>
      <c r="G26" s="441">
        <v>9048.0689999999995</v>
      </c>
      <c r="H26" s="439">
        <v>40.145524642278062</v>
      </c>
    </row>
    <row r="27" spans="1:8" ht="15" customHeight="1">
      <c r="A27" s="438" t="s">
        <v>142</v>
      </c>
      <c r="B27" s="437"/>
      <c r="C27" s="437"/>
      <c r="D27" s="437"/>
      <c r="E27" s="437"/>
      <c r="F27" s="437"/>
      <c r="G27" s="437"/>
      <c r="H27" s="439" t="s">
        <v>12</v>
      </c>
    </row>
    <row r="28" spans="1:8" ht="9" customHeight="1">
      <c r="A28" s="438"/>
      <c r="B28" s="437"/>
      <c r="C28" s="437"/>
      <c r="D28" s="437"/>
      <c r="E28" s="437"/>
      <c r="F28" s="437"/>
      <c r="G28" s="437"/>
      <c r="H28" s="439" t="s">
        <v>12</v>
      </c>
    </row>
    <row r="29" spans="1:8" ht="18" customHeight="1">
      <c r="A29" s="430" t="s">
        <v>143</v>
      </c>
      <c r="B29" s="431">
        <v>179349.11599999998</v>
      </c>
      <c r="C29" s="431">
        <v>179349.11599999998</v>
      </c>
      <c r="D29" s="431" t="e">
        <v>#REF!</v>
      </c>
      <c r="E29" s="431" t="e">
        <v>#REF!</v>
      </c>
      <c r="F29" s="431">
        <v>74250.326000000001</v>
      </c>
      <c r="G29" s="431">
        <v>49049.651740000001</v>
      </c>
      <c r="H29" s="433">
        <v>66.059846983028734</v>
      </c>
    </row>
    <row r="30" spans="1:8" ht="9" customHeight="1">
      <c r="A30" s="438"/>
      <c r="B30" s="437"/>
      <c r="C30" s="437"/>
      <c r="D30" s="437"/>
      <c r="E30" s="437"/>
      <c r="F30" s="437"/>
      <c r="G30" s="437"/>
      <c r="H30" s="439" t="s">
        <v>12</v>
      </c>
    </row>
    <row r="31" spans="1:8" ht="18" customHeight="1">
      <c r="A31" s="365" t="s">
        <v>56</v>
      </c>
      <c r="B31" s="442"/>
      <c r="C31" s="442"/>
      <c r="D31" s="437"/>
      <c r="E31" s="437"/>
      <c r="F31" s="437"/>
      <c r="G31" s="437"/>
      <c r="H31" s="439" t="s">
        <v>12</v>
      </c>
    </row>
    <row r="32" spans="1:8" ht="9" customHeight="1">
      <c r="A32" s="438"/>
      <c r="B32" s="437"/>
      <c r="C32" s="437"/>
      <c r="D32" s="437"/>
      <c r="E32" s="437"/>
      <c r="F32" s="437"/>
      <c r="G32" s="437"/>
      <c r="H32" s="439" t="s">
        <v>12</v>
      </c>
    </row>
    <row r="33" spans="1:9" ht="15" customHeight="1">
      <c r="A33" s="430" t="s">
        <v>57</v>
      </c>
      <c r="B33" s="431">
        <v>133140.57</v>
      </c>
      <c r="C33" s="431">
        <v>133065.56999999998</v>
      </c>
      <c r="D33" s="431" t="e">
        <v>#REF!</v>
      </c>
      <c r="E33" s="431" t="e">
        <v>#REF!</v>
      </c>
      <c r="F33" s="431">
        <v>50740.353000000003</v>
      </c>
      <c r="G33" s="431">
        <v>39405.287851000008</v>
      </c>
      <c r="H33" s="433">
        <v>77.660649800761149</v>
      </c>
    </row>
    <row r="34" spans="1:9" ht="15" customHeight="1">
      <c r="A34" s="438"/>
      <c r="B34" s="437"/>
      <c r="C34" s="437"/>
      <c r="D34" s="437"/>
      <c r="E34" s="437"/>
      <c r="F34" s="437"/>
      <c r="G34" s="437"/>
      <c r="H34" s="439"/>
    </row>
    <row r="35" spans="1:9" ht="18" customHeight="1">
      <c r="A35" s="430" t="s">
        <v>144</v>
      </c>
      <c r="B35" s="431">
        <v>131474.33199999999</v>
      </c>
      <c r="C35" s="431">
        <v>131724.18199999997</v>
      </c>
      <c r="D35" s="431">
        <v>131724.18199999997</v>
      </c>
      <c r="E35" s="431">
        <v>131724.18199999997</v>
      </c>
      <c r="F35" s="431">
        <v>49680.553</v>
      </c>
      <c r="G35" s="431">
        <v>38651.603161000006</v>
      </c>
      <c r="H35" s="433">
        <v>77.800267563446823</v>
      </c>
      <c r="I35" s="450"/>
    </row>
    <row r="36" spans="1:9" ht="20.25" customHeight="1">
      <c r="A36" s="438" t="s">
        <v>145</v>
      </c>
      <c r="B36" s="437">
        <v>125040.406</v>
      </c>
      <c r="C36" s="437">
        <v>124852.16899999999</v>
      </c>
      <c r="D36" s="437">
        <v>124852.16899999999</v>
      </c>
      <c r="E36" s="437">
        <v>124852.16899999999</v>
      </c>
      <c r="F36" s="437">
        <v>43598.027999999998</v>
      </c>
      <c r="G36" s="437">
        <v>35023.56364</v>
      </c>
      <c r="H36" s="439">
        <v>80.332907809500014</v>
      </c>
      <c r="I36" s="450"/>
    </row>
    <row r="37" spans="1:9" ht="17.25" customHeight="1">
      <c r="A37" s="438" t="s">
        <v>146</v>
      </c>
      <c r="B37" s="437">
        <v>3088.498</v>
      </c>
      <c r="C37" s="437">
        <v>3364.2750000000001</v>
      </c>
      <c r="D37" s="437">
        <v>3364.2750000000001</v>
      </c>
      <c r="E37" s="437">
        <v>3364.2750000000001</v>
      </c>
      <c r="F37" s="437">
        <v>2898.2370000000001</v>
      </c>
      <c r="G37" s="437">
        <v>1923.0343100000002</v>
      </c>
      <c r="H37" s="439">
        <v>66.351865289139582</v>
      </c>
      <c r="I37" s="450"/>
    </row>
    <row r="38" spans="1:9" ht="15.75" customHeight="1">
      <c r="A38" s="438" t="s">
        <v>147</v>
      </c>
      <c r="B38" s="437">
        <v>1027.4280000000001</v>
      </c>
      <c r="C38" s="437">
        <v>1296.018</v>
      </c>
      <c r="D38" s="437">
        <v>1296.018</v>
      </c>
      <c r="E38" s="437">
        <v>1296.018</v>
      </c>
      <c r="F38" s="437">
        <v>1251.568</v>
      </c>
      <c r="G38" s="437">
        <v>768.77921100000003</v>
      </c>
      <c r="H38" s="439">
        <v>61.425285002492878</v>
      </c>
      <c r="I38" s="450"/>
    </row>
    <row r="39" spans="1:9" ht="17.25" customHeight="1">
      <c r="A39" s="438" t="s">
        <v>148</v>
      </c>
      <c r="B39" s="437">
        <v>2318</v>
      </c>
      <c r="C39" s="437">
        <v>2211.7199999999998</v>
      </c>
      <c r="D39" s="437">
        <v>2211.7199999999998</v>
      </c>
      <c r="E39" s="437">
        <v>2211.7199999999998</v>
      </c>
      <c r="F39" s="437">
        <v>1932.72</v>
      </c>
      <c r="G39" s="437">
        <v>936.226</v>
      </c>
      <c r="H39" s="439">
        <v>48.440850200753346</v>
      </c>
      <c r="I39" s="450"/>
    </row>
    <row r="40" spans="1:9" ht="9" customHeight="1">
      <c r="A40" s="438" t="s">
        <v>12</v>
      </c>
      <c r="B40" s="437"/>
      <c r="C40" s="437"/>
      <c r="D40" s="437">
        <v>0</v>
      </c>
      <c r="E40" s="437">
        <v>0</v>
      </c>
      <c r="F40" s="437" t="s">
        <v>12</v>
      </c>
      <c r="G40" s="437" t="s">
        <v>12</v>
      </c>
      <c r="H40" s="439" t="s">
        <v>12</v>
      </c>
    </row>
    <row r="41" spans="1:9" ht="15" customHeight="1">
      <c r="A41" s="430" t="s">
        <v>149</v>
      </c>
      <c r="B41" s="431">
        <v>1666.2380000000001</v>
      </c>
      <c r="C41" s="431">
        <v>1341.3879999999999</v>
      </c>
      <c r="D41" s="431">
        <v>1341.3879999999999</v>
      </c>
      <c r="E41" s="431">
        <v>1341.3879999999999</v>
      </c>
      <c r="F41" s="431">
        <v>1059.8</v>
      </c>
      <c r="G41" s="431">
        <v>753.68469000000005</v>
      </c>
      <c r="H41" s="433">
        <v>71.115747310813376</v>
      </c>
    </row>
    <row r="42" spans="1:9" ht="8.25" customHeight="1">
      <c r="A42" s="438"/>
      <c r="B42" s="437"/>
      <c r="C42" s="437"/>
      <c r="D42" s="437"/>
      <c r="E42" s="437"/>
      <c r="F42" s="437"/>
      <c r="G42" s="437"/>
      <c r="H42" s="439" t="s">
        <v>12</v>
      </c>
    </row>
    <row r="43" spans="1:9" ht="15" customHeight="1">
      <c r="A43" s="430" t="s">
        <v>58</v>
      </c>
      <c r="B43" s="431">
        <v>46208.546000000002</v>
      </c>
      <c r="C43" s="431">
        <v>46208.546000000002</v>
      </c>
      <c r="D43" s="431">
        <v>46208.546000000002</v>
      </c>
      <c r="E43" s="431" t="e">
        <v>#REF!</v>
      </c>
      <c r="F43" s="431">
        <v>26030.101999999999</v>
      </c>
      <c r="G43" s="431">
        <v>6151.3216300000004</v>
      </c>
      <c r="H43" s="433">
        <v>23.631569442178908</v>
      </c>
      <c r="I43" t="s">
        <v>12</v>
      </c>
    </row>
    <row r="44" spans="1:9" ht="15" customHeight="1">
      <c r="A44" s="438"/>
      <c r="B44" s="437"/>
      <c r="C44" s="437"/>
      <c r="D44" s="437"/>
      <c r="E44" s="437"/>
      <c r="F44" s="437"/>
      <c r="G44" s="437"/>
      <c r="H44" s="439" t="s">
        <v>12</v>
      </c>
    </row>
    <row r="45" spans="1:9" ht="15" customHeight="1">
      <c r="A45" s="438" t="s">
        <v>150</v>
      </c>
      <c r="B45" s="437">
        <v>46208.546000000002</v>
      </c>
      <c r="C45" s="437">
        <v>46208.546000000002</v>
      </c>
      <c r="D45" s="437">
        <v>46208.546000000002</v>
      </c>
      <c r="E45" s="437" t="e">
        <v>#REF!</v>
      </c>
      <c r="F45" s="437">
        <v>26030.101999999999</v>
      </c>
      <c r="G45" s="437">
        <v>6151.3216300000004</v>
      </c>
      <c r="H45" s="439">
        <v>23.631569442178908</v>
      </c>
    </row>
    <row r="46" spans="1:9" ht="14.25" customHeight="1">
      <c r="A46" s="438" t="s">
        <v>151</v>
      </c>
      <c r="B46" s="437"/>
      <c r="C46" s="437">
        <v>0</v>
      </c>
      <c r="D46" s="437">
        <v>0</v>
      </c>
      <c r="E46" s="437">
        <v>0</v>
      </c>
      <c r="F46" s="437">
        <v>0</v>
      </c>
      <c r="G46" s="437">
        <v>0</v>
      </c>
      <c r="H46" s="439" t="s">
        <v>12</v>
      </c>
    </row>
    <row r="47" spans="1:9" ht="15" customHeight="1">
      <c r="A47" s="438" t="s">
        <v>152</v>
      </c>
      <c r="B47" s="437"/>
      <c r="C47" s="437">
        <v>0</v>
      </c>
      <c r="D47" s="437" t="s">
        <v>12</v>
      </c>
      <c r="E47" s="437" t="s">
        <v>12</v>
      </c>
      <c r="F47" s="437" t="s">
        <v>12</v>
      </c>
      <c r="G47" s="437" t="s">
        <v>12</v>
      </c>
      <c r="H47" s="439" t="s">
        <v>12</v>
      </c>
    </row>
    <row r="48" spans="1:9" ht="15" customHeight="1">
      <c r="A48" s="438" t="s">
        <v>153</v>
      </c>
      <c r="B48" s="437"/>
      <c r="C48" s="437"/>
      <c r="D48" s="437">
        <v>0</v>
      </c>
      <c r="E48" s="437">
        <v>0</v>
      </c>
      <c r="F48" s="437">
        <v>0</v>
      </c>
      <c r="G48" s="437">
        <v>0</v>
      </c>
      <c r="H48" s="439" t="s">
        <v>12</v>
      </c>
    </row>
    <row r="49" spans="1:8" ht="8.25" customHeight="1">
      <c r="A49" s="438"/>
      <c r="B49" s="437"/>
      <c r="C49" s="437"/>
      <c r="D49" s="437"/>
      <c r="E49" s="437"/>
      <c r="F49" s="437"/>
      <c r="G49" s="437"/>
      <c r="H49" s="439" t="s">
        <v>12</v>
      </c>
    </row>
    <row r="50" spans="1:8" ht="18" customHeight="1">
      <c r="A50" s="430" t="s">
        <v>154</v>
      </c>
      <c r="B50" s="431">
        <v>179349.11600000001</v>
      </c>
      <c r="C50" s="431">
        <v>179274.11599999998</v>
      </c>
      <c r="D50" s="431" t="e">
        <v>#REF!</v>
      </c>
      <c r="E50" s="431" t="e">
        <v>#REF!</v>
      </c>
      <c r="F50" s="431">
        <v>76770.455000000002</v>
      </c>
      <c r="G50" s="431">
        <v>45556.609481000007</v>
      </c>
      <c r="H50" s="433">
        <v>59.341330569162324</v>
      </c>
    </row>
    <row r="51" spans="1:8" ht="9" customHeight="1">
      <c r="A51" s="438"/>
      <c r="B51" s="437"/>
      <c r="C51" s="437"/>
      <c r="D51" s="437"/>
      <c r="E51" s="437"/>
      <c r="F51" s="437"/>
      <c r="G51" s="437"/>
      <c r="H51" s="439" t="s">
        <v>12</v>
      </c>
    </row>
    <row r="52" spans="1:8" ht="21.75" customHeight="1">
      <c r="A52" s="443" t="s">
        <v>59</v>
      </c>
      <c r="B52" s="444"/>
      <c r="C52" s="689"/>
      <c r="D52" s="445" t="s">
        <v>12</v>
      </c>
      <c r="E52" s="445" t="e">
        <v>#REF!</v>
      </c>
      <c r="F52" s="445" t="s">
        <v>12</v>
      </c>
      <c r="G52" s="690">
        <v>3493.0422589999944</v>
      </c>
      <c r="H52" s="226" t="s">
        <v>12</v>
      </c>
    </row>
    <row r="53" spans="1:8" ht="15" customHeight="1">
      <c r="A53" s="6"/>
      <c r="B53" s="446"/>
      <c r="C53" s="101"/>
      <c r="D53" s="6"/>
      <c r="E53" s="447"/>
      <c r="F53" s="447"/>
      <c r="G53" s="447"/>
      <c r="H53" s="3"/>
    </row>
    <row r="54" spans="1:8" ht="18.75" customHeight="1">
      <c r="A54" s="864" t="s">
        <v>39</v>
      </c>
      <c r="B54" s="864"/>
      <c r="C54" s="33"/>
      <c r="D54" s="113"/>
      <c r="E54" s="6"/>
      <c r="F54" s="6" t="s">
        <v>12</v>
      </c>
      <c r="G54" s="6"/>
      <c r="H54" s="3"/>
    </row>
    <row r="55" spans="1:8" ht="15" customHeight="1">
      <c r="A55" s="4" t="s">
        <v>12</v>
      </c>
      <c r="H55" s="167"/>
    </row>
    <row r="56" spans="1:8" ht="15" customHeight="1">
      <c r="F56" s="449" t="s">
        <v>12</v>
      </c>
      <c r="G56" s="449"/>
      <c r="H56" s="167"/>
    </row>
    <row r="57" spans="1:8" ht="15" customHeight="1">
      <c r="A57" s="172"/>
      <c r="B57" s="171"/>
      <c r="C57" s="522"/>
      <c r="D57" s="172"/>
      <c r="E57" s="173"/>
      <c r="F57" s="173"/>
      <c r="G57" s="173" t="s">
        <v>12</v>
      </c>
      <c r="H57" s="167"/>
    </row>
    <row r="58" spans="1:8" ht="15" customHeight="1">
      <c r="A58" s="172"/>
      <c r="B58" s="171"/>
      <c r="C58" s="522"/>
      <c r="D58" s="172"/>
      <c r="E58" s="173"/>
      <c r="F58" s="173"/>
      <c r="G58" s="173"/>
      <c r="H58" s="167"/>
    </row>
    <row r="59" spans="1:8" ht="15" customHeight="1">
      <c r="A59" s="172"/>
      <c r="B59" s="171"/>
      <c r="C59" s="522"/>
      <c r="D59" s="172"/>
      <c r="E59" s="173"/>
      <c r="F59" s="173"/>
      <c r="G59" s="173"/>
      <c r="H59" s="167"/>
    </row>
    <row r="60" spans="1:8" ht="15" customHeight="1">
      <c r="A60" s="162"/>
      <c r="B60" s="337"/>
      <c r="C60" s="523"/>
      <c r="D60" s="162"/>
      <c r="E60" s="162"/>
      <c r="F60" s="162"/>
      <c r="H60" s="167"/>
    </row>
    <row r="61" spans="1:8" ht="15" customHeight="1">
      <c r="A61" s="162"/>
      <c r="B61" s="337"/>
      <c r="C61" s="523"/>
      <c r="D61" s="162"/>
      <c r="E61" s="162"/>
      <c r="F61" s="162"/>
      <c r="H61" s="167"/>
    </row>
    <row r="62" spans="1:8" ht="15" customHeight="1">
      <c r="A62" s="162"/>
      <c r="B62" s="337"/>
      <c r="C62" s="523"/>
      <c r="D62" s="162"/>
      <c r="H62" s="167"/>
    </row>
    <row r="63" spans="1:8">
      <c r="A63" s="162"/>
      <c r="B63" s="337"/>
      <c r="C63" s="523"/>
      <c r="D63" s="162"/>
      <c r="H63" s="167"/>
    </row>
    <row r="64" spans="1:8">
      <c r="A64" s="162"/>
      <c r="B64" s="337"/>
      <c r="C64" s="523"/>
      <c r="D64" s="162"/>
      <c r="H64" s="167"/>
    </row>
    <row r="65" spans="1:8">
      <c r="A65" s="162"/>
      <c r="B65" s="337"/>
      <c r="C65" s="523"/>
      <c r="D65" s="162"/>
      <c r="H65" s="167"/>
    </row>
    <row r="66" spans="1:8" ht="15">
      <c r="A66" s="162"/>
      <c r="B66" s="337"/>
      <c r="C66" s="523"/>
      <c r="D66" s="162"/>
      <c r="E66" s="29"/>
      <c r="F66" s="29"/>
      <c r="G66" s="29"/>
      <c r="H66" s="167"/>
    </row>
    <row r="67" spans="1:8" ht="15">
      <c r="A67" s="162"/>
      <c r="B67" s="337"/>
      <c r="C67" s="523"/>
      <c r="D67" s="162"/>
      <c r="E67" s="29"/>
      <c r="F67" s="29"/>
      <c r="G67" s="29"/>
      <c r="H67" s="167"/>
    </row>
    <row r="68" spans="1:8">
      <c r="A68" s="162"/>
      <c r="B68" s="337"/>
      <c r="C68" s="523"/>
      <c r="D68" s="162"/>
      <c r="H68" s="167"/>
    </row>
    <row r="69" spans="1:8">
      <c r="H69" s="167"/>
    </row>
    <row r="70" spans="1:8">
      <c r="H70" s="167"/>
    </row>
    <row r="71" spans="1:8">
      <c r="H71" s="167"/>
    </row>
    <row r="72" spans="1:8">
      <c r="H72" s="167"/>
    </row>
    <row r="73" spans="1:8">
      <c r="H73" s="167"/>
    </row>
    <row r="74" spans="1:8">
      <c r="H74" s="167"/>
    </row>
    <row r="75" spans="1:8">
      <c r="H75" s="167"/>
    </row>
    <row r="76" spans="1:8">
      <c r="H76" s="167"/>
    </row>
    <row r="77" spans="1:8">
      <c r="H77" s="167"/>
    </row>
    <row r="78" spans="1:8">
      <c r="H78" s="167"/>
    </row>
    <row r="79" spans="1:8">
      <c r="H79" s="167"/>
    </row>
    <row r="80" spans="1:8">
      <c r="H80" s="167"/>
    </row>
    <row r="81" spans="8:8">
      <c r="H81" s="167"/>
    </row>
    <row r="82" spans="8:8">
      <c r="H82" s="167"/>
    </row>
    <row r="83" spans="8:8">
      <c r="H83" s="167"/>
    </row>
    <row r="84" spans="8:8">
      <c r="H84" s="167"/>
    </row>
    <row r="85" spans="8:8">
      <c r="H85" s="167"/>
    </row>
    <row r="86" spans="8:8">
      <c r="H86" s="167"/>
    </row>
    <row r="87" spans="8:8">
      <c r="H87" s="167"/>
    </row>
    <row r="88" spans="8:8">
      <c r="H88" s="167"/>
    </row>
  </sheetData>
  <mergeCells count="8">
    <mergeCell ref="A54:B54"/>
    <mergeCell ref="A6:A7"/>
    <mergeCell ref="H6:H7"/>
    <mergeCell ref="A1:H1"/>
    <mergeCell ref="A2:H2"/>
    <mergeCell ref="A3:H3"/>
    <mergeCell ref="A4:H4"/>
    <mergeCell ref="B6:G6"/>
  </mergeCells>
  <pageMargins left="1.14173228346457" right="0.86614173228346403" top="0.66929133858267698" bottom="0.59055118110236204" header="0.511811023622047" footer="0.511811023622047"/>
  <pageSetup scale="85" firstPageNumber="0" orientation="portrait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6">
    <tabColor theme="4" tint="0.59999389629810485"/>
  </sheetPr>
  <dimension ref="A1:Q181"/>
  <sheetViews>
    <sheetView showGridLines="0" showZeros="0" zoomScale="86" zoomScaleNormal="86" workbookViewId="0">
      <selection activeCell="N21" sqref="N21"/>
    </sheetView>
  </sheetViews>
  <sheetFormatPr baseColWidth="10" defaultColWidth="11.42578125" defaultRowHeight="12.75"/>
  <cols>
    <col min="1" max="1" width="48" style="4" bestFit="1" customWidth="1"/>
    <col min="2" max="2" width="13" style="4" customWidth="1"/>
    <col min="3" max="3" width="13.5703125" style="4" customWidth="1"/>
    <col min="4" max="4" width="13.140625" style="4" customWidth="1"/>
    <col min="5" max="5" width="0.140625" style="4" hidden="1" customWidth="1"/>
    <col min="6" max="6" width="17.140625" style="4" customWidth="1"/>
    <col min="7" max="7" width="14.42578125" style="4" customWidth="1"/>
    <col min="8" max="8" width="12.28515625" style="4" customWidth="1"/>
    <col min="9" max="9" width="12.140625" style="4" customWidth="1"/>
    <col min="10" max="10" width="13.140625" style="4" customWidth="1"/>
    <col min="11" max="11" width="15" style="4" customWidth="1"/>
    <col min="12" max="12" width="19.5703125" customWidth="1"/>
    <col min="13" max="13" width="13.5703125" customWidth="1"/>
  </cols>
  <sheetData>
    <row r="1" spans="1:14" ht="12" customHeight="1">
      <c r="A1" s="154"/>
      <c r="B1" s="154"/>
      <c r="C1" s="154"/>
      <c r="D1" s="155"/>
      <c r="E1" s="155"/>
      <c r="F1" s="156"/>
      <c r="G1" s="156"/>
      <c r="H1" s="156"/>
      <c r="I1" s="156"/>
      <c r="J1" s="156"/>
      <c r="K1" s="156"/>
    </row>
    <row r="2" spans="1:14" ht="18" customHeight="1">
      <c r="A2" s="872" t="s">
        <v>60</v>
      </c>
      <c r="B2" s="872"/>
      <c r="C2" s="872"/>
      <c r="D2" s="872"/>
      <c r="E2" s="872"/>
      <c r="F2" s="872"/>
      <c r="G2" s="872"/>
      <c r="H2" s="872"/>
      <c r="I2" s="872"/>
      <c r="J2" s="872"/>
      <c r="K2" s="872"/>
    </row>
    <row r="3" spans="1:14" ht="15.75" customHeight="1">
      <c r="A3" s="872" t="s">
        <v>61</v>
      </c>
      <c r="B3" s="872"/>
      <c r="C3" s="872"/>
      <c r="D3" s="872"/>
      <c r="E3" s="872"/>
      <c r="F3" s="872"/>
      <c r="G3" s="872"/>
      <c r="H3" s="872"/>
      <c r="I3" s="872"/>
      <c r="J3" s="872"/>
      <c r="K3" s="872"/>
    </row>
    <row r="4" spans="1:14" ht="15">
      <c r="A4" s="873" t="s">
        <v>155</v>
      </c>
      <c r="B4" s="873"/>
      <c r="C4" s="873"/>
      <c r="D4" s="873"/>
      <c r="E4" s="873"/>
      <c r="F4" s="873"/>
      <c r="G4" s="873"/>
      <c r="H4" s="873"/>
      <c r="I4" s="873"/>
      <c r="J4" s="873"/>
      <c r="K4" s="873"/>
    </row>
    <row r="5" spans="1:14" ht="15">
      <c r="A5" s="873" t="s">
        <v>658</v>
      </c>
      <c r="B5" s="873"/>
      <c r="C5" s="873"/>
      <c r="D5" s="873"/>
      <c r="E5" s="873"/>
      <c r="F5" s="873"/>
      <c r="G5" s="873"/>
      <c r="H5" s="873"/>
      <c r="I5" s="873"/>
      <c r="J5" s="873"/>
      <c r="K5" s="873"/>
    </row>
    <row r="6" spans="1:14" ht="13.5" thickBot="1">
      <c r="A6" s="6"/>
      <c r="B6" s="6"/>
      <c r="C6" s="6"/>
      <c r="D6" s="6"/>
      <c r="E6" s="6"/>
      <c r="F6" s="6"/>
      <c r="G6" s="6"/>
      <c r="H6" s="6"/>
      <c r="I6" s="6"/>
      <c r="J6" s="6"/>
      <c r="K6" s="6" t="s">
        <v>12</v>
      </c>
      <c r="L6" t="s">
        <v>12</v>
      </c>
    </row>
    <row r="7" spans="1:14" ht="20.100000000000001" customHeight="1">
      <c r="A7" s="911" t="s">
        <v>0</v>
      </c>
      <c r="B7" s="915" t="s">
        <v>156</v>
      </c>
      <c r="C7" s="916"/>
      <c r="D7" s="916"/>
      <c r="E7" s="916"/>
      <c r="F7" s="916"/>
      <c r="G7" s="916"/>
      <c r="H7" s="917"/>
      <c r="I7" s="918" t="s">
        <v>610</v>
      </c>
      <c r="J7" s="919"/>
      <c r="K7" s="913" t="s">
        <v>40</v>
      </c>
      <c r="L7" t="s">
        <v>12</v>
      </c>
    </row>
    <row r="8" spans="1:14" ht="27.75" customHeight="1">
      <c r="A8" s="912"/>
      <c r="B8" s="315" t="s">
        <v>2</v>
      </c>
      <c r="C8" s="315" t="s">
        <v>3</v>
      </c>
      <c r="D8" s="314" t="s">
        <v>24</v>
      </c>
      <c r="E8" s="349" t="s">
        <v>65</v>
      </c>
      <c r="F8" s="350" t="s">
        <v>41</v>
      </c>
      <c r="G8" s="351" t="s">
        <v>46</v>
      </c>
      <c r="H8" s="351" t="s">
        <v>42</v>
      </c>
      <c r="I8" s="358" t="s">
        <v>50</v>
      </c>
      <c r="J8" s="352" t="s">
        <v>51</v>
      </c>
      <c r="K8" s="914"/>
      <c r="M8" t="s">
        <v>12</v>
      </c>
    </row>
    <row r="9" spans="1:14" ht="24.75" customHeight="1">
      <c r="A9" s="157" t="s">
        <v>157</v>
      </c>
      <c r="B9" s="339">
        <v>179349116</v>
      </c>
      <c r="C9" s="339">
        <v>179349116</v>
      </c>
      <c r="D9" s="158">
        <v>76770455</v>
      </c>
      <c r="E9" s="158">
        <v>9848489.6099999994</v>
      </c>
      <c r="F9" s="158">
        <v>45556610.481000006</v>
      </c>
      <c r="G9" s="158">
        <v>34535274.210000001</v>
      </c>
      <c r="H9" s="158">
        <v>36427468.190000005</v>
      </c>
      <c r="I9" s="158">
        <v>31213844.518999994</v>
      </c>
      <c r="J9" s="158">
        <v>133792505.51899999</v>
      </c>
      <c r="K9" s="163">
        <v>59.34133187174676</v>
      </c>
    </row>
    <row r="10" spans="1:14" ht="11.1" customHeight="1">
      <c r="A10" s="157"/>
      <c r="B10" s="291"/>
      <c r="C10" s="159"/>
      <c r="D10" s="159"/>
      <c r="E10" s="159"/>
      <c r="F10" s="159" t="s">
        <v>12</v>
      </c>
      <c r="G10" s="159"/>
      <c r="H10" s="159" t="s">
        <v>12</v>
      </c>
      <c r="I10" s="159" t="s">
        <v>12</v>
      </c>
      <c r="J10" s="158" t="s">
        <v>12</v>
      </c>
      <c r="K10" s="163" t="s">
        <v>12</v>
      </c>
    </row>
    <row r="11" spans="1:14" ht="15">
      <c r="A11" s="157" t="s">
        <v>158</v>
      </c>
      <c r="B11" s="291">
        <v>133140570</v>
      </c>
      <c r="C11" s="159">
        <v>133065570</v>
      </c>
      <c r="D11" s="502">
        <v>50740353</v>
      </c>
      <c r="E11" s="502">
        <v>9389960.7599999998</v>
      </c>
      <c r="F11" s="502">
        <v>39405287.851000004</v>
      </c>
      <c r="G11" s="502">
        <v>33036314.73</v>
      </c>
      <c r="H11" s="502">
        <v>35717193.600000001</v>
      </c>
      <c r="I11" s="502">
        <v>11335065.148999996</v>
      </c>
      <c r="J11" s="502">
        <v>93660282.148999989</v>
      </c>
      <c r="K11" s="591">
        <v>77.660649800761149</v>
      </c>
      <c r="N11" t="s">
        <v>12</v>
      </c>
    </row>
    <row r="12" spans="1:14" ht="10.35" customHeight="1">
      <c r="A12" s="157"/>
      <c r="B12" s="291"/>
      <c r="C12" s="159"/>
      <c r="D12" s="159"/>
      <c r="E12" s="159"/>
      <c r="F12" s="159" t="s">
        <v>12</v>
      </c>
      <c r="G12" s="159"/>
      <c r="H12" s="159"/>
      <c r="I12" s="159"/>
      <c r="J12" s="159" t="s">
        <v>12</v>
      </c>
      <c r="K12" s="592"/>
    </row>
    <row r="13" spans="1:14" ht="18" customHeight="1">
      <c r="A13" s="157" t="s">
        <v>159</v>
      </c>
      <c r="B13" s="291">
        <v>131474332</v>
      </c>
      <c r="C13" s="159">
        <v>131724182</v>
      </c>
      <c r="D13" s="159">
        <v>49680553</v>
      </c>
      <c r="E13" s="159">
        <v>9257945.8699999992</v>
      </c>
      <c r="F13" s="159">
        <v>38651603.161000006</v>
      </c>
      <c r="G13" s="159">
        <v>32347232.07</v>
      </c>
      <c r="H13" s="159">
        <v>35028110.940000005</v>
      </c>
      <c r="I13" s="159">
        <v>11028949.838999994</v>
      </c>
      <c r="J13" s="159">
        <v>93072578.838999987</v>
      </c>
      <c r="K13" s="592">
        <v>77.800267563446823</v>
      </c>
      <c r="M13" s="1" t="s">
        <v>12</v>
      </c>
    </row>
    <row r="14" spans="1:14" ht="11.1" customHeight="1">
      <c r="A14" s="157"/>
      <c r="B14" s="291"/>
      <c r="C14" s="159"/>
      <c r="D14" s="159"/>
      <c r="E14" s="159"/>
      <c r="F14" s="159" t="s">
        <v>12</v>
      </c>
      <c r="G14" s="159"/>
      <c r="H14" s="159"/>
      <c r="I14" s="159"/>
      <c r="J14" s="159"/>
      <c r="K14" s="592"/>
    </row>
    <row r="15" spans="1:14" ht="20.100000000000001" customHeight="1">
      <c r="A15" s="503" t="s">
        <v>160</v>
      </c>
      <c r="B15" s="504">
        <v>125040406</v>
      </c>
      <c r="C15" s="504">
        <v>124852169</v>
      </c>
      <c r="D15" s="504">
        <v>43598028</v>
      </c>
      <c r="E15" s="504">
        <v>8299036.8699999992</v>
      </c>
      <c r="F15" s="504">
        <v>35023563.640000001</v>
      </c>
      <c r="G15" s="504">
        <v>30372214.02</v>
      </c>
      <c r="H15" s="504">
        <v>33670328.730000004</v>
      </c>
      <c r="I15" s="504">
        <v>8574464.3599999994</v>
      </c>
      <c r="J15" s="504">
        <v>89828605.359999999</v>
      </c>
      <c r="K15" s="593">
        <v>80.332907809500014</v>
      </c>
    </row>
    <row r="16" spans="1:14" ht="20.100000000000001" customHeight="1">
      <c r="A16" s="503" t="s">
        <v>161</v>
      </c>
      <c r="B16" s="504">
        <v>3088498</v>
      </c>
      <c r="C16" s="504">
        <v>3364275</v>
      </c>
      <c r="D16" s="504">
        <v>2898237</v>
      </c>
      <c r="E16" s="504">
        <v>679350.99000000011</v>
      </c>
      <c r="F16" s="504">
        <v>1923034.3100000003</v>
      </c>
      <c r="G16" s="504">
        <v>1275001.6200000001</v>
      </c>
      <c r="H16" s="504">
        <v>853209.21000000008</v>
      </c>
      <c r="I16" s="504">
        <v>975202.68999999971</v>
      </c>
      <c r="J16" s="504">
        <v>1441240.6899999997</v>
      </c>
      <c r="K16" s="593">
        <v>66.351865289139582</v>
      </c>
    </row>
    <row r="17" spans="1:16" ht="20.100000000000001" customHeight="1">
      <c r="A17" s="503" t="s">
        <v>162</v>
      </c>
      <c r="B17" s="504">
        <v>1027428</v>
      </c>
      <c r="C17" s="504">
        <v>1296018</v>
      </c>
      <c r="D17" s="504">
        <v>1251568</v>
      </c>
      <c r="E17" s="504">
        <v>218080.69999999998</v>
      </c>
      <c r="F17" s="504">
        <v>768779.21100000001</v>
      </c>
      <c r="G17" s="504">
        <v>359589.45999999996</v>
      </c>
      <c r="H17" s="504">
        <v>242897.68</v>
      </c>
      <c r="I17" s="504">
        <v>482788.78899999999</v>
      </c>
      <c r="J17" s="504">
        <v>527238.78899999999</v>
      </c>
      <c r="K17" s="593">
        <v>61.42528500249287</v>
      </c>
      <c r="N17" t="s">
        <v>12</v>
      </c>
    </row>
    <row r="18" spans="1:16" ht="20.100000000000001" customHeight="1">
      <c r="A18" s="503" t="s">
        <v>163</v>
      </c>
      <c r="B18" s="504">
        <v>2318000</v>
      </c>
      <c r="C18" s="504">
        <v>2211720</v>
      </c>
      <c r="D18" s="504">
        <v>1932720</v>
      </c>
      <c r="E18" s="504">
        <v>61476.31</v>
      </c>
      <c r="F18" s="504">
        <v>936226</v>
      </c>
      <c r="G18" s="504">
        <v>340426.97000000003</v>
      </c>
      <c r="H18" s="504">
        <v>261675.32</v>
      </c>
      <c r="I18" s="504">
        <v>996494</v>
      </c>
      <c r="J18" s="504">
        <v>1275494</v>
      </c>
      <c r="K18" s="593">
        <v>48.440850200753346</v>
      </c>
    </row>
    <row r="19" spans="1:16" ht="9.75" customHeight="1">
      <c r="A19" s="157"/>
      <c r="B19" s="291"/>
      <c r="C19" s="159"/>
      <c r="D19" s="159"/>
      <c r="E19" s="159" t="s">
        <v>12</v>
      </c>
      <c r="F19" s="159" t="s">
        <v>12</v>
      </c>
      <c r="G19" s="159" t="s">
        <v>12</v>
      </c>
      <c r="H19" s="159"/>
      <c r="I19" s="159"/>
      <c r="J19" s="159"/>
      <c r="K19" s="592" t="s">
        <v>12</v>
      </c>
    </row>
    <row r="20" spans="1:16" ht="18" customHeight="1">
      <c r="A20" s="157" t="s">
        <v>164</v>
      </c>
      <c r="B20" s="159">
        <v>1666238</v>
      </c>
      <c r="C20" s="159">
        <v>1341388</v>
      </c>
      <c r="D20" s="159">
        <v>1059800</v>
      </c>
      <c r="E20" s="159">
        <v>132015.88999999998</v>
      </c>
      <c r="F20" s="159">
        <v>753684.69000000006</v>
      </c>
      <c r="G20" s="159">
        <v>689082.66</v>
      </c>
      <c r="H20" s="159">
        <v>689082.66</v>
      </c>
      <c r="I20" s="159">
        <v>306115.30999999994</v>
      </c>
      <c r="J20" s="159">
        <v>587703.30999999994</v>
      </c>
      <c r="K20" s="592">
        <v>71.115747310813376</v>
      </c>
      <c r="P20" s="1" t="s">
        <v>12</v>
      </c>
    </row>
    <row r="21" spans="1:16" ht="12.75" customHeight="1">
      <c r="A21" s="157" t="s">
        <v>165</v>
      </c>
      <c r="B21" s="291"/>
      <c r="C21" s="159"/>
      <c r="D21" s="159"/>
      <c r="E21" s="159" t="s">
        <v>12</v>
      </c>
      <c r="F21" s="159" t="s">
        <v>12</v>
      </c>
      <c r="G21" s="159" t="s">
        <v>12</v>
      </c>
      <c r="H21" s="159"/>
      <c r="I21" s="159"/>
      <c r="J21" s="159"/>
      <c r="K21" s="592" t="s">
        <v>12</v>
      </c>
    </row>
    <row r="22" spans="1:16" ht="18" customHeight="1">
      <c r="A22" s="157" t="s">
        <v>166</v>
      </c>
      <c r="B22" s="291">
        <v>1666238</v>
      </c>
      <c r="C22" s="159">
        <v>1333388</v>
      </c>
      <c r="D22" s="159">
        <v>1059800</v>
      </c>
      <c r="E22" s="159">
        <v>132015.88999999998</v>
      </c>
      <c r="F22" s="159">
        <v>753684.69000000006</v>
      </c>
      <c r="G22" s="159">
        <v>689082.66</v>
      </c>
      <c r="H22" s="159">
        <v>688182.66</v>
      </c>
      <c r="I22" s="159">
        <v>306115.30999999994</v>
      </c>
      <c r="J22" s="159">
        <v>579703.30999999994</v>
      </c>
      <c r="K22" s="592">
        <v>71.115747310813376</v>
      </c>
    </row>
    <row r="23" spans="1:16" ht="12.75" hidden="1" customHeight="1">
      <c r="A23" s="157" t="s">
        <v>167</v>
      </c>
      <c r="B23" s="291"/>
      <c r="C23" s="159"/>
      <c r="D23" s="159" t="s">
        <v>12</v>
      </c>
      <c r="E23" s="159">
        <v>134579</v>
      </c>
      <c r="F23" s="159">
        <v>1231</v>
      </c>
      <c r="G23" s="159">
        <v>0</v>
      </c>
      <c r="H23" s="159"/>
      <c r="I23" s="159"/>
      <c r="J23" s="159"/>
      <c r="K23" s="592" t="s">
        <v>12</v>
      </c>
    </row>
    <row r="24" spans="1:16" ht="12.75" hidden="1" customHeight="1">
      <c r="A24" s="157" t="s">
        <v>168</v>
      </c>
      <c r="B24" s="291"/>
      <c r="C24" s="159"/>
      <c r="D24" s="159"/>
      <c r="E24" s="159">
        <v>134579</v>
      </c>
      <c r="F24" s="159">
        <v>1231</v>
      </c>
      <c r="G24" s="159">
        <v>0</v>
      </c>
      <c r="H24" s="159"/>
      <c r="I24" s="159"/>
      <c r="J24" s="159"/>
      <c r="K24" s="592" t="s">
        <v>12</v>
      </c>
    </row>
    <row r="25" spans="1:16" ht="12.75" hidden="1" customHeight="1">
      <c r="A25" s="157" t="s">
        <v>169</v>
      </c>
      <c r="B25" s="291"/>
      <c r="C25" s="159"/>
      <c r="D25" s="159"/>
      <c r="E25" s="159">
        <v>134579</v>
      </c>
      <c r="F25" s="159">
        <v>1231</v>
      </c>
      <c r="G25" s="159">
        <v>0</v>
      </c>
      <c r="H25" s="159"/>
      <c r="I25" s="159"/>
      <c r="J25" s="159"/>
      <c r="K25" s="592" t="s">
        <v>12</v>
      </c>
    </row>
    <row r="26" spans="1:16" ht="12.75" hidden="1" customHeight="1">
      <c r="A26" s="157" t="s">
        <v>170</v>
      </c>
      <c r="B26" s="291"/>
      <c r="C26" s="159"/>
      <c r="D26" s="159"/>
      <c r="E26" s="159">
        <v>134579</v>
      </c>
      <c r="F26" s="159">
        <v>1231</v>
      </c>
      <c r="G26" s="159">
        <v>0</v>
      </c>
      <c r="H26" s="159"/>
      <c r="I26" s="159"/>
      <c r="J26" s="159"/>
      <c r="K26" s="592" t="s">
        <v>12</v>
      </c>
    </row>
    <row r="27" spans="1:16" ht="12.75" customHeight="1">
      <c r="A27" s="157"/>
      <c r="B27" s="291"/>
      <c r="C27" s="159"/>
      <c r="D27" s="159"/>
      <c r="E27" s="159"/>
      <c r="F27" s="159"/>
      <c r="G27" s="159"/>
      <c r="H27" s="159"/>
      <c r="I27" s="159"/>
      <c r="J27" s="159"/>
      <c r="K27" s="592"/>
    </row>
    <row r="28" spans="1:16" ht="18" customHeight="1">
      <c r="A28" s="503" t="s">
        <v>171</v>
      </c>
      <c r="B28" s="504">
        <v>1666238</v>
      </c>
      <c r="C28" s="504">
        <v>1333388</v>
      </c>
      <c r="D28" s="504">
        <v>1059800</v>
      </c>
      <c r="E28" s="504">
        <v>132015.88999999998</v>
      </c>
      <c r="F28" s="504">
        <v>753684.69000000006</v>
      </c>
      <c r="G28" s="504">
        <v>689082.66</v>
      </c>
      <c r="H28" s="504">
        <v>688182.66</v>
      </c>
      <c r="I28" s="504">
        <v>306115.30999999994</v>
      </c>
      <c r="J28" s="504">
        <v>579703.30999999994</v>
      </c>
      <c r="K28" s="593">
        <v>71.115747310813376</v>
      </c>
    </row>
    <row r="29" spans="1:16" ht="18" customHeight="1">
      <c r="A29" s="503" t="s">
        <v>172</v>
      </c>
      <c r="B29" s="505"/>
      <c r="C29" s="504"/>
      <c r="D29" s="504" t="s">
        <v>12</v>
      </c>
      <c r="E29" s="504" t="s">
        <v>12</v>
      </c>
      <c r="F29" s="504" t="s">
        <v>12</v>
      </c>
      <c r="G29" s="504" t="s">
        <v>12</v>
      </c>
      <c r="H29" s="504"/>
      <c r="I29" s="504"/>
      <c r="J29" s="504"/>
      <c r="K29" s="593" t="s">
        <v>12</v>
      </c>
    </row>
    <row r="30" spans="1:16" ht="18" customHeight="1">
      <c r="A30" s="503" t="s">
        <v>173</v>
      </c>
      <c r="B30" s="505"/>
      <c r="C30" s="504"/>
      <c r="D30" s="504" t="s">
        <v>12</v>
      </c>
      <c r="E30" s="504"/>
      <c r="F30" s="504">
        <v>0</v>
      </c>
      <c r="G30" s="504"/>
      <c r="H30" s="504"/>
      <c r="I30" s="504"/>
      <c r="J30" s="504"/>
      <c r="K30" s="593" t="s">
        <v>12</v>
      </c>
    </row>
    <row r="31" spans="1:16" ht="9" customHeight="1">
      <c r="A31" s="503"/>
      <c r="B31" s="505"/>
      <c r="C31" s="504"/>
      <c r="D31" s="504"/>
      <c r="E31" s="504"/>
      <c r="F31" s="504"/>
      <c r="G31" s="504"/>
      <c r="H31" s="504"/>
      <c r="I31" s="504"/>
      <c r="J31" s="504"/>
      <c r="K31" s="593"/>
    </row>
    <row r="32" spans="1:16" ht="22.5" customHeight="1">
      <c r="A32" s="506" t="s">
        <v>174</v>
      </c>
      <c r="B32" s="507">
        <v>187000</v>
      </c>
      <c r="C32" s="507">
        <v>103900</v>
      </c>
      <c r="D32" s="507">
        <v>103900</v>
      </c>
      <c r="E32" s="507">
        <v>0</v>
      </c>
      <c r="F32" s="507">
        <v>20438.13</v>
      </c>
      <c r="G32" s="507">
        <v>900</v>
      </c>
      <c r="H32" s="507">
        <v>900</v>
      </c>
      <c r="I32" s="507">
        <v>83461.87</v>
      </c>
      <c r="J32" s="507">
        <v>83461.87</v>
      </c>
      <c r="K32" s="594">
        <v>19.670962463907603</v>
      </c>
    </row>
    <row r="33" spans="1:17" ht="12.6" customHeight="1">
      <c r="A33" s="157"/>
      <c r="B33" s="291"/>
      <c r="C33" s="159"/>
      <c r="D33" s="159"/>
      <c r="E33" s="159"/>
      <c r="F33" s="159"/>
      <c r="G33" s="159"/>
      <c r="H33" s="159"/>
      <c r="I33" s="159"/>
      <c r="J33" s="159"/>
      <c r="K33" s="592"/>
    </row>
    <row r="34" spans="1:17" ht="15.75" customHeight="1">
      <c r="A34" s="157" t="s">
        <v>12</v>
      </c>
      <c r="B34" s="291"/>
      <c r="C34" s="159"/>
      <c r="D34" s="159" t="s">
        <v>12</v>
      </c>
      <c r="E34" s="159" t="s">
        <v>12</v>
      </c>
      <c r="F34" s="159" t="s">
        <v>12</v>
      </c>
      <c r="G34" s="159" t="s">
        <v>12</v>
      </c>
      <c r="H34" s="159">
        <v>0</v>
      </c>
      <c r="I34" s="159" t="s">
        <v>12</v>
      </c>
      <c r="J34" s="159" t="s">
        <v>12</v>
      </c>
      <c r="K34" s="592">
        <v>0</v>
      </c>
    </row>
    <row r="35" spans="1:17" ht="7.9" customHeight="1">
      <c r="A35" s="157" t="s">
        <v>12</v>
      </c>
      <c r="B35" s="291"/>
      <c r="C35" s="159"/>
      <c r="D35" s="159"/>
      <c r="E35" s="159"/>
      <c r="F35" s="159">
        <v>0</v>
      </c>
      <c r="G35" s="159"/>
      <c r="H35" s="159"/>
      <c r="I35" s="159" t="s">
        <v>12</v>
      </c>
      <c r="J35" s="159" t="s">
        <v>12</v>
      </c>
      <c r="K35" s="592" t="s">
        <v>12</v>
      </c>
    </row>
    <row r="36" spans="1:17" ht="15">
      <c r="A36" s="599" t="s">
        <v>627</v>
      </c>
      <c r="B36" s="502">
        <v>46208546</v>
      </c>
      <c r="C36" s="502">
        <v>46283546</v>
      </c>
      <c r="D36" s="502">
        <v>26030102</v>
      </c>
      <c r="E36" s="502">
        <v>458528.85</v>
      </c>
      <c r="F36" s="502">
        <v>6151321.6300000008</v>
      </c>
      <c r="G36" s="502">
        <v>1498959.4799999997</v>
      </c>
      <c r="H36" s="502">
        <v>710273.59</v>
      </c>
      <c r="I36" s="502">
        <v>19878780.369999997</v>
      </c>
      <c r="J36" s="502">
        <v>40132224.369999997</v>
      </c>
      <c r="K36" s="591">
        <v>23.631569442178908</v>
      </c>
      <c r="L36" s="164"/>
    </row>
    <row r="37" spans="1:17" ht="4.5" customHeight="1">
      <c r="A37" s="600"/>
      <c r="B37" s="291"/>
      <c r="C37" s="159"/>
      <c r="D37" s="508" t="s">
        <v>12</v>
      </c>
      <c r="E37" s="159" t="s">
        <v>12</v>
      </c>
      <c r="F37" s="159" t="s">
        <v>12</v>
      </c>
      <c r="G37" s="159" t="s">
        <v>12</v>
      </c>
      <c r="H37" s="159"/>
      <c r="I37" s="159"/>
      <c r="J37" s="159"/>
      <c r="K37" s="592" t="s">
        <v>12</v>
      </c>
    </row>
    <row r="38" spans="1:17" ht="15.75" customHeight="1">
      <c r="A38" s="600"/>
      <c r="B38" s="291"/>
      <c r="C38" s="159"/>
      <c r="D38" s="508"/>
      <c r="E38" s="159"/>
      <c r="F38" s="159"/>
      <c r="G38" s="159"/>
      <c r="H38" s="159"/>
      <c r="I38" s="159"/>
      <c r="J38" s="159"/>
      <c r="K38" s="592"/>
    </row>
    <row r="39" spans="1:17" ht="13.5">
      <c r="A39" s="600" t="s">
        <v>175</v>
      </c>
      <c r="B39" s="291">
        <v>46208546</v>
      </c>
      <c r="C39" s="291">
        <v>46283546</v>
      </c>
      <c r="D39" s="291">
        <v>26030102</v>
      </c>
      <c r="E39" s="291">
        <v>458528.85</v>
      </c>
      <c r="F39" s="291">
        <v>6151321.6300000008</v>
      </c>
      <c r="G39" s="291">
        <v>1498959.4799999997</v>
      </c>
      <c r="H39" s="291">
        <v>710273.59</v>
      </c>
      <c r="I39" s="291">
        <v>19878780.370000001</v>
      </c>
      <c r="J39" s="291">
        <v>40132224.369999997</v>
      </c>
      <c r="K39" s="592">
        <v>23.631569442178908</v>
      </c>
      <c r="N39" t="s">
        <v>12</v>
      </c>
    </row>
    <row r="40" spans="1:17" ht="6" customHeight="1">
      <c r="A40" s="600"/>
      <c r="B40" s="291"/>
      <c r="C40" s="159"/>
      <c r="D40" s="159"/>
      <c r="E40" s="159" t="s">
        <v>12</v>
      </c>
      <c r="F40" s="159" t="s">
        <v>12</v>
      </c>
      <c r="G40" s="159" t="s">
        <v>12</v>
      </c>
      <c r="H40" s="159"/>
      <c r="I40" s="159" t="s">
        <v>12</v>
      </c>
      <c r="J40" s="159" t="s">
        <v>12</v>
      </c>
      <c r="K40" s="592"/>
    </row>
    <row r="41" spans="1:17" ht="18" customHeight="1">
      <c r="A41" s="600" t="s">
        <v>176</v>
      </c>
      <c r="B41" s="509">
        <v>39203856</v>
      </c>
      <c r="C41" s="510">
        <v>33702019</v>
      </c>
      <c r="D41" s="510">
        <v>15550920</v>
      </c>
      <c r="E41" s="510">
        <v>274497.02999999997</v>
      </c>
      <c r="F41" s="510">
        <v>2484344.12</v>
      </c>
      <c r="G41" s="510">
        <v>345355.9</v>
      </c>
      <c r="H41" s="510">
        <v>229096.52</v>
      </c>
      <c r="I41" s="510">
        <v>13066575.879999999</v>
      </c>
      <c r="J41" s="595">
        <v>31217674.879999999</v>
      </c>
      <c r="K41" s="593">
        <v>15.975544340784984</v>
      </c>
      <c r="L41" s="165"/>
      <c r="N41" s="1"/>
      <c r="O41" s="1"/>
      <c r="Q41" s="168"/>
    </row>
    <row r="42" spans="1:17" ht="18" customHeight="1">
      <c r="A42" s="601" t="s">
        <v>177</v>
      </c>
      <c r="B42" s="510">
        <v>1955170</v>
      </c>
      <c r="C42" s="510">
        <v>6112918</v>
      </c>
      <c r="D42" s="510">
        <v>5467833</v>
      </c>
      <c r="E42" s="510">
        <v>86169.66</v>
      </c>
      <c r="F42" s="510">
        <v>736071.88</v>
      </c>
      <c r="G42" s="510">
        <v>155599.10999999999</v>
      </c>
      <c r="H42" s="510">
        <v>11678.71</v>
      </c>
      <c r="I42" s="510">
        <v>4731761.12</v>
      </c>
      <c r="J42" s="510">
        <v>5376846.1200000001</v>
      </c>
      <c r="K42" s="596">
        <v>13.461857375673326</v>
      </c>
      <c r="L42" s="165"/>
      <c r="N42" s="1"/>
      <c r="O42" s="1"/>
      <c r="Q42" s="168"/>
    </row>
    <row r="43" spans="1:17" ht="19.5" customHeight="1">
      <c r="A43" s="601" t="s">
        <v>178</v>
      </c>
      <c r="B43" s="510">
        <v>3949520</v>
      </c>
      <c r="C43" s="510">
        <v>4296128</v>
      </c>
      <c r="D43" s="575">
        <v>3118768</v>
      </c>
      <c r="E43" s="510">
        <v>48931.08</v>
      </c>
      <c r="F43" s="510">
        <v>1987306.32</v>
      </c>
      <c r="G43" s="510">
        <v>971224.58</v>
      </c>
      <c r="H43" s="510">
        <v>429643.85</v>
      </c>
      <c r="I43" s="512">
        <v>1131461.68</v>
      </c>
      <c r="J43" s="575">
        <v>2308821.6799999997</v>
      </c>
      <c r="K43" s="596">
        <v>63.720876961672047</v>
      </c>
      <c r="L43" s="165"/>
      <c r="N43" s="1"/>
      <c r="O43" s="1"/>
    </row>
    <row r="44" spans="1:17" ht="18" customHeight="1">
      <c r="A44" s="602" t="s">
        <v>619</v>
      </c>
      <c r="B44" s="578">
        <v>1100000</v>
      </c>
      <c r="C44" s="576">
        <v>2172481</v>
      </c>
      <c r="D44" s="577">
        <v>1892581</v>
      </c>
      <c r="E44" s="577">
        <v>48931.08</v>
      </c>
      <c r="F44" s="578">
        <v>943599.31</v>
      </c>
      <c r="G44" s="579">
        <v>26779.89</v>
      </c>
      <c r="H44" s="580">
        <v>39854.51</v>
      </c>
      <c r="I44" s="513">
        <v>948981.69</v>
      </c>
      <c r="J44" s="597">
        <v>1228881.69</v>
      </c>
      <c r="K44" s="615">
        <v>49.857803179890318</v>
      </c>
    </row>
    <row r="45" spans="1:17" ht="14.25" customHeight="1">
      <c r="A45" s="511"/>
      <c r="B45" s="511"/>
      <c r="C45" s="514"/>
      <c r="D45" s="514"/>
      <c r="E45" s="514"/>
      <c r="F45" s="514"/>
      <c r="G45" s="514"/>
      <c r="H45" s="160"/>
      <c r="I45" s="514"/>
      <c r="J45" s="514"/>
      <c r="K45" s="166"/>
      <c r="L45" t="s">
        <v>12</v>
      </c>
    </row>
    <row r="46" spans="1:17" ht="7.5" hidden="1" customHeight="1">
      <c r="A46" s="511"/>
      <c r="B46" s="511"/>
      <c r="C46" s="514"/>
      <c r="D46" s="514"/>
      <c r="E46" s="514"/>
      <c r="F46" s="514"/>
      <c r="G46" s="514"/>
      <c r="H46" s="160"/>
      <c r="I46" s="514"/>
      <c r="J46" s="514"/>
      <c r="K46" s="166"/>
      <c r="L46" t="s">
        <v>12</v>
      </c>
    </row>
    <row r="47" spans="1:17" ht="13.5" hidden="1">
      <c r="A47" s="511"/>
      <c r="B47" s="511"/>
      <c r="C47" s="514"/>
      <c r="D47" s="514"/>
      <c r="E47" s="514"/>
      <c r="F47" s="514"/>
      <c r="G47" s="514"/>
      <c r="H47" s="514"/>
      <c r="I47" s="514"/>
      <c r="J47" s="514"/>
      <c r="K47" s="166"/>
      <c r="L47" t="s">
        <v>12</v>
      </c>
    </row>
    <row r="48" spans="1:17" ht="13.5" hidden="1">
      <c r="A48" s="511"/>
      <c r="B48" s="511"/>
      <c r="C48" s="514"/>
      <c r="D48" s="514"/>
      <c r="E48" s="514"/>
      <c r="F48" s="514"/>
      <c r="G48" s="514"/>
      <c r="H48" s="514"/>
      <c r="I48" s="514"/>
      <c r="J48" s="514"/>
      <c r="K48" s="166"/>
      <c r="L48" t="s">
        <v>12</v>
      </c>
    </row>
    <row r="49" spans="1:12" ht="3.75" customHeight="1">
      <c r="A49" s="511"/>
      <c r="B49" s="511"/>
      <c r="C49" s="514"/>
      <c r="D49" s="514"/>
      <c r="E49" s="514"/>
      <c r="F49" s="514"/>
      <c r="G49" s="514"/>
      <c r="H49" s="514"/>
      <c r="I49" s="514"/>
      <c r="J49" s="514"/>
      <c r="K49" s="166"/>
      <c r="L49" t="s">
        <v>12</v>
      </c>
    </row>
    <row r="50" spans="1:12" ht="1.5" hidden="1" customHeight="1">
      <c r="A50" s="199"/>
      <c r="B50" s="199"/>
      <c r="C50" s="515"/>
      <c r="D50" s="516"/>
      <c r="E50" s="516"/>
      <c r="F50" s="516"/>
      <c r="G50" s="516"/>
      <c r="H50" s="516"/>
      <c r="I50" s="516"/>
      <c r="J50" s="516"/>
      <c r="K50" s="264"/>
      <c r="L50" t="s">
        <v>12</v>
      </c>
    </row>
    <row r="51" spans="1:12" ht="12" hidden="1" customHeight="1">
      <c r="A51" s="161"/>
      <c r="B51" s="161"/>
      <c r="C51" s="161"/>
      <c r="D51" s="97"/>
      <c r="E51" s="97"/>
      <c r="F51" s="501"/>
      <c r="G51" s="501"/>
      <c r="H51" s="97"/>
      <c r="I51" s="97"/>
      <c r="J51" s="501"/>
      <c r="K51" s="265"/>
    </row>
    <row r="52" spans="1:12" ht="0.75" customHeight="1">
      <c r="A52" s="161"/>
      <c r="B52" s="161"/>
      <c r="C52" s="161"/>
      <c r="D52" s="135"/>
      <c r="E52" s="135"/>
      <c r="F52" s="135"/>
      <c r="G52" s="135"/>
      <c r="H52" s="135"/>
      <c r="I52" s="135"/>
      <c r="J52" s="135"/>
      <c r="K52" s="3"/>
    </row>
    <row r="53" spans="1:12">
      <c r="A53" s="910" t="s">
        <v>39</v>
      </c>
      <c r="B53" s="910"/>
      <c r="C53" s="6"/>
      <c r="D53" s="1"/>
      <c r="E53" s="1"/>
      <c r="F53" s="135"/>
      <c r="G53" s="135"/>
      <c r="H53" s="135"/>
      <c r="I53" s="135"/>
      <c r="J53" s="135"/>
      <c r="K53" s="3"/>
    </row>
    <row r="54" spans="1:12">
      <c r="A54" s="162">
        <f t="array" ref="A54">A1:K54</f>
        <v>0</v>
      </c>
      <c r="B54" s="162"/>
      <c r="C54" s="162"/>
      <c r="D54" s="71"/>
      <c r="E54" s="71"/>
      <c r="F54" s="500"/>
      <c r="G54" s="500"/>
      <c r="H54" s="500"/>
      <c r="I54" s="500"/>
      <c r="J54" s="500"/>
      <c r="K54" s="167"/>
    </row>
    <row r="55" spans="1:12">
      <c r="A55" s="162" t="s">
        <v>12</v>
      </c>
      <c r="B55" s="162"/>
      <c r="C55" s="162"/>
      <c r="D55" s="71"/>
      <c r="E55" s="71"/>
      <c r="F55" s="500"/>
      <c r="G55" s="500"/>
      <c r="H55" s="500"/>
      <c r="I55" s="500"/>
      <c r="J55" s="500"/>
      <c r="K55" s="167"/>
    </row>
    <row r="56" spans="1:12">
      <c r="A56" s="162" t="s">
        <v>12</v>
      </c>
      <c r="B56" s="162"/>
      <c r="C56" s="162"/>
      <c r="D56" s="116"/>
      <c r="E56" s="116"/>
      <c r="F56" s="116"/>
      <c r="G56" s="116"/>
      <c r="H56" s="116"/>
      <c r="I56" s="116"/>
      <c r="J56" s="116"/>
      <c r="K56" s="167"/>
    </row>
    <row r="57" spans="1:12">
      <c r="A57" s="162" t="s">
        <v>12</v>
      </c>
      <c r="B57" s="162"/>
      <c r="C57" s="162"/>
      <c r="D57" s="116"/>
      <c r="E57" s="116"/>
      <c r="F57" s="116"/>
      <c r="G57" s="116"/>
      <c r="H57" s="116"/>
      <c r="I57" s="116"/>
      <c r="J57" s="116"/>
      <c r="K57" s="167"/>
    </row>
    <row r="58" spans="1:12">
      <c r="A58" s="162" t="s">
        <v>12</v>
      </c>
      <c r="B58" s="162"/>
      <c r="C58" s="162"/>
      <c r="D58" s="116"/>
      <c r="E58" s="116"/>
      <c r="F58" s="116"/>
      <c r="G58" s="116"/>
      <c r="H58" s="116"/>
      <c r="I58" s="116"/>
      <c r="J58" s="116"/>
      <c r="K58" s="167"/>
    </row>
    <row r="59" spans="1:12">
      <c r="A59" s="162" t="s">
        <v>12</v>
      </c>
      <c r="B59" s="162"/>
      <c r="C59" s="162"/>
      <c r="D59" s="116"/>
      <c r="E59" s="116"/>
      <c r="F59" s="116"/>
      <c r="G59" s="116"/>
      <c r="H59" s="116"/>
      <c r="I59" s="116"/>
      <c r="J59" s="116"/>
      <c r="K59" s="167"/>
    </row>
    <row r="60" spans="1:12">
      <c r="A60" s="162" t="s">
        <v>12</v>
      </c>
      <c r="B60" s="162"/>
      <c r="C60" s="162"/>
      <c r="D60" s="116"/>
      <c r="E60" s="116"/>
      <c r="F60" s="116"/>
      <c r="G60" s="116"/>
      <c r="H60" s="116"/>
      <c r="I60" s="116"/>
      <c r="J60" s="116"/>
      <c r="K60" s="167"/>
    </row>
    <row r="61" spans="1:12">
      <c r="A61" s="162" t="s">
        <v>12</v>
      </c>
      <c r="B61" s="162"/>
      <c r="C61" s="162"/>
      <c r="D61" s="116"/>
      <c r="E61" s="116"/>
      <c r="F61" s="116"/>
      <c r="G61" s="116"/>
      <c r="H61" s="116"/>
      <c r="I61" s="116"/>
      <c r="J61" s="116"/>
      <c r="K61" s="167"/>
    </row>
    <row r="62" spans="1:12" ht="74.25" customHeight="1">
      <c r="A62" s="162" t="s">
        <v>12</v>
      </c>
      <c r="B62" s="162"/>
      <c r="C62" s="162"/>
      <c r="D62" s="116"/>
      <c r="E62" s="116"/>
      <c r="F62" s="116"/>
      <c r="G62" s="116"/>
      <c r="H62" s="116"/>
      <c r="I62" s="116"/>
      <c r="J62" s="116"/>
      <c r="K62" s="167"/>
    </row>
    <row r="63" spans="1:12">
      <c r="A63" s="4" t="s">
        <v>12</v>
      </c>
      <c r="D63" s="116"/>
      <c r="E63" s="116"/>
      <c r="F63" s="116"/>
      <c r="G63" s="116"/>
      <c r="H63" s="116"/>
      <c r="I63" s="116"/>
      <c r="J63" s="116"/>
      <c r="K63" s="167"/>
    </row>
    <row r="64" spans="1:12">
      <c r="D64" s="116"/>
      <c r="E64" s="116"/>
      <c r="F64" s="116"/>
      <c r="G64" s="116"/>
      <c r="H64" s="116"/>
      <c r="I64" s="116"/>
      <c r="J64" s="116"/>
      <c r="K64" s="167"/>
    </row>
    <row r="65" spans="1:11">
      <c r="A65" s="4" t="s">
        <v>12</v>
      </c>
      <c r="D65" s="116"/>
      <c r="E65" s="116"/>
      <c r="F65" s="116"/>
      <c r="G65" s="116"/>
      <c r="H65" s="116"/>
      <c r="I65" s="116"/>
      <c r="J65" s="116"/>
      <c r="K65" s="167"/>
    </row>
    <row r="66" spans="1:11">
      <c r="A66" s="4" t="s">
        <v>12</v>
      </c>
      <c r="D66" s="116"/>
      <c r="E66" s="116"/>
      <c r="F66" s="116"/>
      <c r="G66" s="116"/>
      <c r="H66" s="116"/>
      <c r="I66" s="116"/>
      <c r="J66" s="116"/>
      <c r="K66" s="167"/>
    </row>
    <row r="67" spans="1:11">
      <c r="D67" s="116"/>
      <c r="E67" s="116"/>
      <c r="F67" s="116"/>
      <c r="G67" s="116"/>
      <c r="H67" s="116"/>
      <c r="I67" s="116"/>
      <c r="J67" s="116"/>
      <c r="K67" s="167"/>
    </row>
    <row r="68" spans="1:11">
      <c r="D68" s="116"/>
      <c r="E68" s="116"/>
      <c r="F68" s="116"/>
      <c r="G68" s="116"/>
      <c r="H68" s="116"/>
      <c r="I68" s="116"/>
      <c r="J68" s="116"/>
      <c r="K68" s="167"/>
    </row>
    <row r="69" spans="1:11">
      <c r="D69" s="116"/>
      <c r="E69" s="116"/>
      <c r="F69" s="116"/>
      <c r="G69" s="116"/>
      <c r="H69" s="116"/>
      <c r="I69" s="116"/>
      <c r="J69" s="116"/>
      <c r="K69" s="167"/>
    </row>
    <row r="70" spans="1:11">
      <c r="D70" s="116"/>
      <c r="E70" s="116"/>
      <c r="F70" s="116"/>
      <c r="G70" s="116"/>
      <c r="H70" s="116"/>
      <c r="I70" s="116"/>
      <c r="J70" s="116"/>
      <c r="K70" s="167"/>
    </row>
    <row r="71" spans="1:11">
      <c r="D71" s="116"/>
      <c r="E71" s="116"/>
      <c r="F71" s="116"/>
      <c r="G71" s="116"/>
      <c r="H71" s="116"/>
      <c r="I71" s="116"/>
      <c r="J71" s="116"/>
      <c r="K71" s="167"/>
    </row>
    <row r="72" spans="1:11">
      <c r="D72" s="116"/>
      <c r="E72" s="116"/>
      <c r="F72" s="116"/>
      <c r="G72" s="116"/>
      <c r="H72" s="116"/>
      <c r="I72" s="116"/>
      <c r="J72" s="116"/>
      <c r="K72" s="167"/>
    </row>
    <row r="73" spans="1:11">
      <c r="D73" s="116"/>
      <c r="E73" s="116"/>
      <c r="F73" s="116"/>
      <c r="G73" s="116"/>
      <c r="H73" s="116"/>
      <c r="I73" s="116"/>
      <c r="J73" s="116"/>
      <c r="K73" s="167"/>
    </row>
    <row r="74" spans="1:11">
      <c r="D74" s="116"/>
      <c r="E74" s="116"/>
      <c r="F74" s="116"/>
      <c r="G74" s="116"/>
      <c r="H74" s="116"/>
      <c r="I74" s="116"/>
      <c r="J74" s="116"/>
      <c r="K74" s="167"/>
    </row>
    <row r="75" spans="1:11">
      <c r="D75" s="116"/>
      <c r="E75" s="116"/>
      <c r="F75" s="116"/>
      <c r="G75" s="116"/>
      <c r="H75" s="116"/>
      <c r="I75" s="116"/>
      <c r="J75" s="116"/>
      <c r="K75" s="167"/>
    </row>
    <row r="76" spans="1:11">
      <c r="D76" s="116"/>
      <c r="E76" s="116"/>
      <c r="F76" s="116"/>
      <c r="G76" s="116"/>
      <c r="H76" s="116"/>
      <c r="I76" s="116"/>
      <c r="J76" s="116"/>
      <c r="K76" s="167"/>
    </row>
    <row r="77" spans="1:11">
      <c r="D77" s="116"/>
      <c r="E77" s="116"/>
      <c r="F77" s="116"/>
      <c r="G77" s="116"/>
      <c r="H77" s="116"/>
      <c r="I77" s="116"/>
      <c r="J77" s="116"/>
      <c r="K77" s="167"/>
    </row>
    <row r="78" spans="1:11">
      <c r="D78" s="116"/>
      <c r="E78" s="116"/>
      <c r="F78" s="116"/>
      <c r="G78" s="116"/>
      <c r="H78" s="116"/>
      <c r="I78" s="116"/>
      <c r="J78" s="116"/>
      <c r="K78" s="167"/>
    </row>
    <row r="79" spans="1:11">
      <c r="D79" s="116"/>
      <c r="E79" s="116"/>
      <c r="F79" s="116"/>
      <c r="G79" s="116"/>
      <c r="H79" s="116"/>
      <c r="I79" s="116"/>
      <c r="J79" s="116"/>
      <c r="K79" s="167"/>
    </row>
    <row r="80" spans="1:11">
      <c r="D80" s="116"/>
      <c r="E80" s="116"/>
      <c r="F80" s="116"/>
      <c r="G80" s="116"/>
      <c r="H80" s="116"/>
      <c r="I80" s="116"/>
      <c r="J80" s="116"/>
      <c r="K80" s="167"/>
    </row>
    <row r="81" spans="4:11">
      <c r="D81" s="116"/>
      <c r="E81" s="116"/>
      <c r="F81" s="116"/>
      <c r="G81" s="116"/>
      <c r="H81" s="116"/>
      <c r="I81" s="116"/>
      <c r="J81" s="116"/>
      <c r="K81" s="167"/>
    </row>
    <row r="82" spans="4:11">
      <c r="D82" s="116"/>
      <c r="E82" s="116"/>
      <c r="F82" s="116"/>
      <c r="G82" s="116"/>
      <c r="H82" s="116"/>
      <c r="I82" s="116"/>
      <c r="J82" s="116"/>
      <c r="K82" s="167"/>
    </row>
    <row r="83" spans="4:11">
      <c r="D83" s="116"/>
      <c r="E83" s="116"/>
      <c r="F83" s="116"/>
      <c r="G83" s="116"/>
      <c r="H83" s="116"/>
      <c r="I83" s="116"/>
      <c r="J83" s="116"/>
      <c r="K83" s="167"/>
    </row>
    <row r="84" spans="4:11">
      <c r="D84" s="116"/>
      <c r="E84" s="116"/>
      <c r="F84" s="116"/>
      <c r="G84" s="116"/>
      <c r="H84" s="116"/>
      <c r="I84" s="116"/>
      <c r="J84" s="116"/>
      <c r="K84" s="167"/>
    </row>
    <row r="85" spans="4:11">
      <c r="D85" s="116"/>
      <c r="E85" s="116"/>
      <c r="F85" s="116"/>
      <c r="G85" s="116"/>
      <c r="H85" s="116"/>
      <c r="I85" s="116"/>
      <c r="J85" s="116"/>
      <c r="K85" s="167"/>
    </row>
    <row r="86" spans="4:11">
      <c r="D86" s="116"/>
      <c r="E86" s="116"/>
      <c r="F86" s="116"/>
      <c r="G86" s="116"/>
      <c r="H86" s="116"/>
      <c r="I86" s="116"/>
      <c r="J86" s="116"/>
      <c r="K86" s="167"/>
    </row>
    <row r="87" spans="4:11">
      <c r="D87" s="116"/>
      <c r="E87" s="116"/>
      <c r="F87" s="116"/>
      <c r="G87" s="116"/>
      <c r="H87" s="116"/>
      <c r="I87" s="116"/>
      <c r="J87" s="116"/>
      <c r="K87" s="167"/>
    </row>
    <row r="88" spans="4:11">
      <c r="D88" s="116"/>
      <c r="E88" s="116"/>
      <c r="F88" s="116"/>
      <c r="G88" s="116"/>
      <c r="H88" s="116"/>
      <c r="I88" s="116"/>
      <c r="J88" s="116"/>
      <c r="K88" s="167"/>
    </row>
    <row r="89" spans="4:11">
      <c r="D89" s="116"/>
      <c r="E89" s="116"/>
      <c r="F89" s="116"/>
      <c r="G89" s="116"/>
      <c r="H89" s="116"/>
      <c r="I89" s="116"/>
      <c r="J89" s="116"/>
      <c r="K89" s="167"/>
    </row>
    <row r="90" spans="4:11">
      <c r="D90" s="116"/>
      <c r="E90" s="116"/>
      <c r="F90" s="116"/>
      <c r="G90" s="116"/>
      <c r="H90" s="116"/>
      <c r="I90" s="116"/>
      <c r="J90" s="116"/>
      <c r="K90" s="167"/>
    </row>
    <row r="91" spans="4:11">
      <c r="D91" s="116"/>
      <c r="E91" s="116"/>
      <c r="F91" s="116"/>
      <c r="G91" s="116"/>
      <c r="H91" s="116"/>
      <c r="I91" s="116"/>
      <c r="J91" s="116"/>
      <c r="K91" s="167"/>
    </row>
    <row r="92" spans="4:11">
      <c r="D92" s="116"/>
      <c r="E92" s="116"/>
      <c r="F92" s="116"/>
      <c r="G92" s="116"/>
      <c r="H92" s="116"/>
      <c r="I92" s="116"/>
      <c r="J92" s="116"/>
      <c r="K92" s="167"/>
    </row>
    <row r="93" spans="4:11">
      <c r="D93" s="116"/>
      <c r="E93" s="116"/>
      <c r="F93" s="116"/>
      <c r="G93" s="116"/>
      <c r="H93" s="116"/>
      <c r="I93" s="116"/>
      <c r="J93" s="116"/>
      <c r="K93" s="167"/>
    </row>
    <row r="94" spans="4:11">
      <c r="D94" s="116"/>
      <c r="E94" s="116"/>
      <c r="F94" s="116"/>
      <c r="G94" s="116"/>
      <c r="H94" s="116"/>
      <c r="I94" s="116"/>
      <c r="J94" s="116"/>
      <c r="K94" s="167"/>
    </row>
    <row r="95" spans="4:11">
      <c r="D95" s="116"/>
      <c r="E95" s="116"/>
      <c r="F95" s="116"/>
      <c r="G95" s="116"/>
      <c r="H95" s="116"/>
      <c r="I95" s="116"/>
      <c r="J95" s="116"/>
      <c r="K95" s="167"/>
    </row>
    <row r="96" spans="4:11">
      <c r="D96" s="116"/>
      <c r="E96" s="116"/>
      <c r="F96" s="116"/>
      <c r="G96" s="116"/>
      <c r="H96" s="116"/>
      <c r="I96" s="116"/>
      <c r="J96" s="116"/>
      <c r="K96" s="167"/>
    </row>
    <row r="97" spans="4:11">
      <c r="D97" s="116"/>
      <c r="E97" s="116"/>
      <c r="F97" s="116"/>
      <c r="G97" s="116"/>
      <c r="H97" s="116"/>
      <c r="I97" s="116"/>
      <c r="J97" s="116"/>
      <c r="K97" s="167"/>
    </row>
    <row r="98" spans="4:11">
      <c r="D98" s="116"/>
      <c r="E98" s="116"/>
      <c r="F98" s="116"/>
      <c r="G98" s="116"/>
      <c r="H98" s="116"/>
      <c r="I98" s="116"/>
      <c r="J98" s="116"/>
      <c r="K98" s="167"/>
    </row>
    <row r="99" spans="4:11">
      <c r="D99" s="116"/>
      <c r="E99" s="116"/>
      <c r="F99" s="116"/>
      <c r="G99" s="116"/>
      <c r="H99" s="116"/>
      <c r="I99" s="116"/>
      <c r="J99" s="116"/>
      <c r="K99" s="167"/>
    </row>
    <row r="100" spans="4:11">
      <c r="D100" s="116"/>
      <c r="E100" s="116"/>
      <c r="F100" s="116"/>
      <c r="G100" s="116"/>
      <c r="H100" s="116"/>
      <c r="I100" s="116"/>
      <c r="J100" s="116"/>
      <c r="K100" s="167"/>
    </row>
    <row r="101" spans="4:11">
      <c r="D101" s="116"/>
      <c r="E101" s="116"/>
      <c r="F101" s="116"/>
      <c r="G101" s="116"/>
      <c r="H101" s="116"/>
      <c r="I101" s="116"/>
      <c r="J101" s="116"/>
      <c r="K101" s="167"/>
    </row>
    <row r="102" spans="4:11">
      <c r="D102" s="116"/>
      <c r="E102" s="116"/>
      <c r="F102" s="116"/>
      <c r="G102" s="116"/>
      <c r="H102" s="116"/>
      <c r="I102" s="116"/>
      <c r="J102" s="116"/>
      <c r="K102" s="167"/>
    </row>
    <row r="103" spans="4:11">
      <c r="D103" s="116"/>
      <c r="E103" s="116"/>
      <c r="F103" s="116"/>
      <c r="G103" s="116"/>
      <c r="H103" s="116"/>
      <c r="I103" s="116"/>
      <c r="J103" s="116"/>
      <c r="K103" s="167"/>
    </row>
    <row r="104" spans="4:11">
      <c r="D104" s="116"/>
      <c r="E104" s="116"/>
      <c r="F104" s="116"/>
      <c r="G104" s="116"/>
      <c r="H104" s="116"/>
      <c r="I104" s="116"/>
      <c r="J104" s="116"/>
      <c r="K104" s="167"/>
    </row>
    <row r="105" spans="4:11">
      <c r="D105" s="116"/>
      <c r="E105" s="116"/>
      <c r="F105" s="116"/>
      <c r="G105" s="116"/>
      <c r="H105" s="116"/>
      <c r="I105" s="116"/>
      <c r="J105" s="116"/>
      <c r="K105" s="167"/>
    </row>
    <row r="106" spans="4:11">
      <c r="D106" s="116"/>
      <c r="E106" s="116"/>
      <c r="F106" s="116"/>
      <c r="G106" s="116"/>
      <c r="H106" s="116"/>
      <c r="I106" s="116"/>
      <c r="J106" s="116"/>
      <c r="K106" s="167"/>
    </row>
    <row r="107" spans="4:11">
      <c r="D107" s="116"/>
      <c r="E107" s="116"/>
      <c r="F107" s="116"/>
      <c r="G107" s="116"/>
      <c r="H107" s="116"/>
      <c r="I107" s="116"/>
      <c r="J107" s="116"/>
      <c r="K107" s="167"/>
    </row>
    <row r="108" spans="4:11">
      <c r="D108" s="116"/>
      <c r="E108" s="116"/>
      <c r="F108" s="116"/>
      <c r="G108" s="116"/>
      <c r="H108" s="116"/>
      <c r="I108" s="116"/>
      <c r="J108" s="116"/>
      <c r="K108" s="167"/>
    </row>
    <row r="109" spans="4:11">
      <c r="D109" s="116"/>
      <c r="E109" s="116"/>
      <c r="F109" s="116"/>
      <c r="G109" s="116"/>
      <c r="H109" s="116"/>
      <c r="I109" s="116"/>
      <c r="J109" s="116"/>
      <c r="K109" s="167"/>
    </row>
    <row r="110" spans="4:11">
      <c r="D110" s="116"/>
      <c r="E110" s="116"/>
      <c r="F110" s="116"/>
      <c r="G110" s="116"/>
      <c r="H110" s="116"/>
      <c r="I110" s="116"/>
      <c r="J110" s="116"/>
      <c r="K110" s="167"/>
    </row>
    <row r="111" spans="4:11">
      <c r="D111" s="116"/>
      <c r="E111" s="116"/>
      <c r="F111" s="116"/>
      <c r="G111" s="116"/>
      <c r="H111" s="116"/>
      <c r="I111" s="116"/>
      <c r="J111" s="116"/>
      <c r="K111" s="167"/>
    </row>
    <row r="112" spans="4:11">
      <c r="D112" s="116"/>
      <c r="E112" s="116"/>
      <c r="F112" s="116"/>
      <c r="G112" s="116"/>
      <c r="H112" s="116"/>
      <c r="I112" s="116"/>
      <c r="J112" s="116"/>
      <c r="K112" s="167"/>
    </row>
    <row r="113" spans="4:11">
      <c r="D113" s="116"/>
      <c r="E113" s="116"/>
      <c r="F113" s="116"/>
      <c r="G113" s="116"/>
      <c r="H113" s="116"/>
      <c r="I113" s="116"/>
      <c r="J113" s="116"/>
      <c r="K113" s="167"/>
    </row>
    <row r="114" spans="4:11">
      <c r="D114" s="116"/>
      <c r="E114" s="116"/>
      <c r="F114" s="116"/>
      <c r="G114" s="116"/>
      <c r="H114" s="116"/>
      <c r="I114" s="116"/>
      <c r="J114" s="116"/>
      <c r="K114" s="167"/>
    </row>
    <row r="115" spans="4:11">
      <c r="D115" s="116"/>
      <c r="E115" s="116"/>
      <c r="F115" s="116"/>
      <c r="G115" s="116"/>
      <c r="H115" s="116"/>
      <c r="I115" s="116"/>
      <c r="J115" s="116"/>
      <c r="K115" s="167"/>
    </row>
    <row r="116" spans="4:11">
      <c r="D116" s="116"/>
      <c r="E116" s="116"/>
      <c r="F116" s="116"/>
      <c r="G116" s="116"/>
      <c r="H116" s="116"/>
      <c r="I116" s="116"/>
      <c r="J116" s="116"/>
      <c r="K116" s="167"/>
    </row>
    <row r="117" spans="4:11">
      <c r="D117" s="116"/>
      <c r="E117" s="116"/>
      <c r="F117" s="116"/>
      <c r="G117" s="116"/>
      <c r="H117" s="116"/>
      <c r="I117" s="116"/>
      <c r="J117" s="116"/>
      <c r="K117" s="167"/>
    </row>
    <row r="118" spans="4:11">
      <c r="D118" s="116"/>
      <c r="E118" s="116"/>
      <c r="F118" s="116"/>
      <c r="G118" s="116"/>
      <c r="H118" s="116"/>
      <c r="I118" s="116"/>
      <c r="J118" s="116"/>
      <c r="K118" s="167"/>
    </row>
    <row r="119" spans="4:11">
      <c r="D119" s="116"/>
      <c r="E119" s="116"/>
      <c r="F119" s="116"/>
      <c r="G119" s="116"/>
      <c r="H119" s="116"/>
      <c r="I119" s="116"/>
      <c r="J119" s="116"/>
      <c r="K119" s="167"/>
    </row>
    <row r="120" spans="4:11">
      <c r="D120" s="116"/>
      <c r="E120" s="116"/>
      <c r="F120" s="116"/>
      <c r="G120" s="116"/>
      <c r="H120" s="116"/>
      <c r="I120" s="116"/>
      <c r="J120" s="116"/>
      <c r="K120" s="167"/>
    </row>
    <row r="121" spans="4:11">
      <c r="D121" s="116"/>
      <c r="E121" s="116"/>
      <c r="F121" s="116"/>
      <c r="G121" s="116"/>
      <c r="H121" s="116"/>
      <c r="I121" s="116"/>
      <c r="J121" s="116"/>
      <c r="K121" s="167"/>
    </row>
    <row r="122" spans="4:11">
      <c r="K122" s="167"/>
    </row>
    <row r="123" spans="4:11">
      <c r="K123" s="167"/>
    </row>
    <row r="124" spans="4:11">
      <c r="K124" s="167"/>
    </row>
    <row r="125" spans="4:11">
      <c r="K125" s="167"/>
    </row>
    <row r="126" spans="4:11">
      <c r="K126" s="167"/>
    </row>
    <row r="127" spans="4:11">
      <c r="K127" s="167"/>
    </row>
    <row r="128" spans="4:11">
      <c r="K128" s="167"/>
    </row>
    <row r="129" spans="11:11">
      <c r="K129" s="167"/>
    </row>
    <row r="130" spans="11:11">
      <c r="K130" s="167"/>
    </row>
    <row r="131" spans="11:11">
      <c r="K131" s="167"/>
    </row>
    <row r="132" spans="11:11">
      <c r="K132" s="167"/>
    </row>
    <row r="133" spans="11:11">
      <c r="K133" s="167"/>
    </row>
    <row r="134" spans="11:11">
      <c r="K134" s="167"/>
    </row>
    <row r="135" spans="11:11">
      <c r="K135" s="167"/>
    </row>
    <row r="136" spans="11:11">
      <c r="K136" s="167"/>
    </row>
    <row r="137" spans="11:11">
      <c r="K137" s="167"/>
    </row>
    <row r="138" spans="11:11">
      <c r="K138" s="167"/>
    </row>
    <row r="139" spans="11:11">
      <c r="K139" s="167"/>
    </row>
    <row r="140" spans="11:11">
      <c r="K140" s="167"/>
    </row>
    <row r="141" spans="11:11">
      <c r="K141" s="167"/>
    </row>
    <row r="142" spans="11:11">
      <c r="K142" s="167"/>
    </row>
    <row r="143" spans="11:11">
      <c r="K143" s="167"/>
    </row>
    <row r="144" spans="11:11">
      <c r="K144" s="167"/>
    </row>
    <row r="145" spans="11:11">
      <c r="K145" s="167"/>
    </row>
    <row r="146" spans="11:11">
      <c r="K146" s="167"/>
    </row>
    <row r="147" spans="11:11">
      <c r="K147" s="167"/>
    </row>
    <row r="148" spans="11:11">
      <c r="K148" s="167"/>
    </row>
    <row r="149" spans="11:11">
      <c r="K149" s="167"/>
    </row>
    <row r="150" spans="11:11">
      <c r="K150" s="167"/>
    </row>
    <row r="151" spans="11:11">
      <c r="K151" s="167"/>
    </row>
    <row r="152" spans="11:11">
      <c r="K152" s="167"/>
    </row>
    <row r="153" spans="11:11">
      <c r="K153" s="167"/>
    </row>
    <row r="154" spans="11:11">
      <c r="K154" s="167"/>
    </row>
    <row r="155" spans="11:11">
      <c r="K155" s="167"/>
    </row>
    <row r="156" spans="11:11">
      <c r="K156" s="167"/>
    </row>
    <row r="157" spans="11:11">
      <c r="K157" s="167"/>
    </row>
    <row r="158" spans="11:11">
      <c r="K158" s="167"/>
    </row>
    <row r="159" spans="11:11">
      <c r="K159" s="167"/>
    </row>
    <row r="160" spans="11:11">
      <c r="K160" s="167"/>
    </row>
    <row r="161" spans="11:11">
      <c r="K161" s="167"/>
    </row>
    <row r="162" spans="11:11">
      <c r="K162" s="167"/>
    </row>
    <row r="163" spans="11:11">
      <c r="K163" s="167"/>
    </row>
    <row r="164" spans="11:11">
      <c r="K164" s="167"/>
    </row>
    <row r="165" spans="11:11">
      <c r="K165" s="167"/>
    </row>
    <row r="166" spans="11:11">
      <c r="K166" s="167"/>
    </row>
    <row r="167" spans="11:11">
      <c r="K167" s="167"/>
    </row>
    <row r="168" spans="11:11">
      <c r="K168" s="167"/>
    </row>
    <row r="169" spans="11:11">
      <c r="K169" s="167"/>
    </row>
    <row r="170" spans="11:11">
      <c r="K170" s="167"/>
    </row>
    <row r="171" spans="11:11">
      <c r="K171" s="167"/>
    </row>
    <row r="172" spans="11:11">
      <c r="K172" s="167"/>
    </row>
    <row r="173" spans="11:11">
      <c r="K173" s="167"/>
    </row>
    <row r="174" spans="11:11">
      <c r="K174" s="167"/>
    </row>
    <row r="175" spans="11:11">
      <c r="K175" s="167"/>
    </row>
    <row r="176" spans="11:11">
      <c r="K176" s="167"/>
    </row>
    <row r="177" spans="11:11">
      <c r="K177" s="167"/>
    </row>
    <row r="178" spans="11:11">
      <c r="K178" s="167"/>
    </row>
    <row r="179" spans="11:11">
      <c r="K179" s="167"/>
    </row>
    <row r="180" spans="11:11">
      <c r="K180" s="167"/>
    </row>
    <row r="181" spans="11:11">
      <c r="K181" s="167"/>
    </row>
  </sheetData>
  <mergeCells count="9">
    <mergeCell ref="A53:B53"/>
    <mergeCell ref="A7:A8"/>
    <mergeCell ref="K7:K8"/>
    <mergeCell ref="A2:K2"/>
    <mergeCell ref="A3:K3"/>
    <mergeCell ref="A4:K4"/>
    <mergeCell ref="A5:K5"/>
    <mergeCell ref="B7:H7"/>
    <mergeCell ref="I7:J7"/>
  </mergeCells>
  <pageMargins left="0.196850393700787" right="7.8740157480315001E-2" top="0.98425196850393704" bottom="0.78740157480314998" header="0.511811023622047" footer="0.511811023622047"/>
  <pageSetup scale="75" firstPageNumber="0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7">
    <tabColor theme="4" tint="0.59999389629810485"/>
  </sheetPr>
  <dimension ref="A1:V203"/>
  <sheetViews>
    <sheetView showGridLines="0" showZeros="0" topLeftCell="A13" zoomScale="106" zoomScaleNormal="106" workbookViewId="0">
      <selection activeCell="I40" sqref="I40"/>
    </sheetView>
  </sheetViews>
  <sheetFormatPr baseColWidth="10" defaultColWidth="11.42578125" defaultRowHeight="12.75"/>
  <cols>
    <col min="1" max="1" width="4.85546875" style="115" customWidth="1"/>
    <col min="2" max="2" width="33.42578125" style="115" customWidth="1"/>
    <col min="3" max="3" width="13" style="115" customWidth="1"/>
    <col min="4" max="4" width="13.85546875" style="115" hidden="1" customWidth="1"/>
    <col min="5" max="5" width="15.28515625" style="151" customWidth="1"/>
    <col min="6" max="6" width="14.42578125" style="151" customWidth="1"/>
    <col min="7" max="7" width="14" style="151" customWidth="1"/>
    <col min="8" max="8" width="13.42578125" style="151" customWidth="1"/>
    <col min="9" max="9" width="14.85546875" style="151" customWidth="1"/>
    <col min="10" max="10" width="14.28515625" style="151" customWidth="1"/>
    <col min="11" max="12" width="17.140625" style="151" customWidth="1"/>
    <col min="13" max="13" width="12.5703125" style="115" customWidth="1"/>
    <col min="14" max="14" width="0.42578125" hidden="1" customWidth="1"/>
    <col min="15" max="15" width="19.28515625" customWidth="1"/>
    <col min="16" max="16" width="22.140625" customWidth="1"/>
    <col min="17" max="17" width="13.140625" customWidth="1"/>
  </cols>
  <sheetData>
    <row r="1" spans="1:18" hidden="1"/>
    <row r="2" spans="1:18" ht="15.75">
      <c r="A2" s="872" t="s">
        <v>60</v>
      </c>
      <c r="B2" s="872"/>
      <c r="C2" s="872"/>
      <c r="D2" s="872"/>
      <c r="E2" s="872"/>
      <c r="F2" s="872"/>
      <c r="G2" s="872"/>
      <c r="H2" s="872"/>
      <c r="I2" s="872"/>
      <c r="J2" s="872"/>
      <c r="K2" s="872"/>
      <c r="L2" s="872"/>
      <c r="M2" s="872"/>
    </row>
    <row r="3" spans="1:18" ht="15.75">
      <c r="A3" s="872" t="s">
        <v>61</v>
      </c>
      <c r="B3" s="872"/>
      <c r="C3" s="872"/>
      <c r="D3" s="872"/>
      <c r="E3" s="872"/>
      <c r="F3" s="872"/>
      <c r="G3" s="872"/>
      <c r="H3" s="872"/>
      <c r="I3" s="872"/>
      <c r="J3" s="872"/>
      <c r="K3" s="872"/>
      <c r="L3" s="872"/>
      <c r="M3" s="872"/>
    </row>
    <row r="4" spans="1:18" ht="15">
      <c r="A4" s="873" t="s">
        <v>179</v>
      </c>
      <c r="B4" s="873"/>
      <c r="C4" s="873"/>
      <c r="D4" s="873"/>
      <c r="E4" s="873"/>
      <c r="F4" s="873"/>
      <c r="G4" s="873"/>
      <c r="H4" s="873"/>
      <c r="I4" s="873"/>
      <c r="J4" s="873"/>
      <c r="K4" s="873"/>
      <c r="L4" s="873"/>
      <c r="M4" s="873"/>
      <c r="Q4" t="s">
        <v>12</v>
      </c>
    </row>
    <row r="5" spans="1:18" ht="15">
      <c r="A5" s="873" t="s">
        <v>643</v>
      </c>
      <c r="B5" s="873"/>
      <c r="C5" s="873"/>
      <c r="D5" s="873"/>
      <c r="E5" s="873"/>
      <c r="F5" s="873"/>
      <c r="G5" s="873"/>
      <c r="H5" s="873"/>
      <c r="I5" s="873"/>
      <c r="J5" s="873"/>
      <c r="K5" s="873"/>
      <c r="L5" s="873"/>
      <c r="M5" s="873"/>
    </row>
    <row r="6" spans="1:18" ht="6.75" customHeight="1">
      <c r="A6" s="116"/>
      <c r="B6" s="116"/>
      <c r="C6" s="116"/>
      <c r="D6" s="116"/>
      <c r="E6" s="530"/>
      <c r="F6" s="530"/>
      <c r="G6" s="530"/>
      <c r="H6" s="530"/>
      <c r="I6" s="530"/>
      <c r="J6" s="530"/>
      <c r="K6" s="530"/>
      <c r="L6" s="530"/>
      <c r="M6" s="116"/>
    </row>
    <row r="7" spans="1:18" ht="6" customHeight="1">
      <c r="A7" s="116"/>
      <c r="B7" s="116"/>
      <c r="C7" s="116"/>
      <c r="D7" s="116"/>
      <c r="E7" s="530"/>
      <c r="F7" s="530"/>
      <c r="G7" s="530"/>
      <c r="H7" s="530"/>
      <c r="I7" s="530"/>
      <c r="J7" s="530"/>
      <c r="K7" s="530"/>
      <c r="L7" s="530"/>
      <c r="M7" s="116"/>
    </row>
    <row r="8" spans="1:18" ht="15.75" customHeight="1">
      <c r="A8" s="923" t="s">
        <v>180</v>
      </c>
      <c r="B8" s="923" t="s">
        <v>0</v>
      </c>
      <c r="C8" s="921" t="s">
        <v>48</v>
      </c>
      <c r="D8" s="921"/>
      <c r="E8" s="921"/>
      <c r="F8" s="921"/>
      <c r="G8" s="922" t="s">
        <v>181</v>
      </c>
      <c r="H8" s="922"/>
      <c r="I8" s="924" t="s">
        <v>182</v>
      </c>
      <c r="J8" s="925" t="s">
        <v>183</v>
      </c>
      <c r="K8" s="929" t="s">
        <v>610</v>
      </c>
      <c r="L8" s="929"/>
      <c r="M8" s="926" t="s">
        <v>184</v>
      </c>
      <c r="O8" s="920"/>
    </row>
    <row r="9" spans="1:18" ht="4.5" hidden="1" customHeight="1" thickBot="1">
      <c r="A9" s="923"/>
      <c r="B9" s="923"/>
      <c r="C9" s="921"/>
      <c r="D9" s="921"/>
      <c r="E9" s="921"/>
      <c r="F9" s="921"/>
      <c r="G9" s="922"/>
      <c r="H9" s="922"/>
      <c r="I9" s="924"/>
      <c r="J9" s="925"/>
      <c r="K9" s="726"/>
      <c r="L9" s="726"/>
      <c r="M9" s="927"/>
      <c r="O9" s="920"/>
    </row>
    <row r="10" spans="1:18" ht="23.25" customHeight="1">
      <c r="A10" s="923"/>
      <c r="B10" s="923"/>
      <c r="C10" s="727" t="s">
        <v>2</v>
      </c>
      <c r="D10" s="728" t="s">
        <v>543</v>
      </c>
      <c r="E10" s="727" t="s">
        <v>3</v>
      </c>
      <c r="F10" s="727" t="s">
        <v>24</v>
      </c>
      <c r="G10" s="727" t="s">
        <v>65</v>
      </c>
      <c r="H10" s="729" t="s">
        <v>113</v>
      </c>
      <c r="I10" s="924"/>
      <c r="J10" s="925"/>
      <c r="K10" s="730" t="s">
        <v>50</v>
      </c>
      <c r="L10" s="730" t="s">
        <v>51</v>
      </c>
      <c r="M10" s="928"/>
      <c r="O10" s="920"/>
    </row>
    <row r="11" spans="1:18" ht="19.5" customHeight="1">
      <c r="A11" s="452" t="s">
        <v>185</v>
      </c>
      <c r="B11" s="453" t="s">
        <v>186</v>
      </c>
      <c r="C11" s="454">
        <v>125040406</v>
      </c>
      <c r="D11" s="455"/>
      <c r="E11" s="785">
        <v>124852169</v>
      </c>
      <c r="F11" s="786">
        <v>43598028</v>
      </c>
      <c r="G11" s="786">
        <v>8299036.8699999992</v>
      </c>
      <c r="H11" s="787">
        <v>35023563.640000001</v>
      </c>
      <c r="I11" s="786">
        <v>30372214.02</v>
      </c>
      <c r="J11" s="786">
        <v>33670328.730000004</v>
      </c>
      <c r="K11" s="786">
        <v>8574464.3599999994</v>
      </c>
      <c r="L11" s="786">
        <v>89828605.359999999</v>
      </c>
      <c r="M11" s="456">
        <v>80.332907809500014</v>
      </c>
      <c r="N11" s="25" t="s">
        <v>12</v>
      </c>
      <c r="O11" s="25"/>
      <c r="P11" t="s">
        <v>12</v>
      </c>
      <c r="Q11" s="1">
        <v>0</v>
      </c>
      <c r="R11" s="1" t="s">
        <v>12</v>
      </c>
    </row>
    <row r="12" spans="1:18" ht="17.25" customHeight="1">
      <c r="A12" s="117" t="s">
        <v>187</v>
      </c>
      <c r="B12" s="118" t="s">
        <v>188</v>
      </c>
      <c r="C12" s="305">
        <v>82014910</v>
      </c>
      <c r="D12" s="297"/>
      <c r="E12" s="788">
        <v>81669265</v>
      </c>
      <c r="F12" s="119">
        <v>27911837</v>
      </c>
      <c r="G12" s="119">
        <v>5797734.0199999996</v>
      </c>
      <c r="H12" s="789">
        <v>22800944.050000001</v>
      </c>
      <c r="I12" s="119">
        <v>22798556.629999999</v>
      </c>
      <c r="J12" s="119">
        <v>22800944.050000001</v>
      </c>
      <c r="K12" s="119">
        <v>5110892.9499999993</v>
      </c>
      <c r="L12" s="119">
        <v>58868320.950000003</v>
      </c>
      <c r="M12" s="127">
        <v>81.689155930510779</v>
      </c>
      <c r="O12" s="101"/>
      <c r="R12" t="s">
        <v>12</v>
      </c>
    </row>
    <row r="13" spans="1:18">
      <c r="A13" s="120" t="s">
        <v>189</v>
      </c>
      <c r="B13" s="121" t="s">
        <v>188</v>
      </c>
      <c r="C13" s="306">
        <v>71448892</v>
      </c>
      <c r="D13" s="298"/>
      <c r="E13" s="790">
        <v>71229912</v>
      </c>
      <c r="F13" s="122">
        <v>22829240</v>
      </c>
      <c r="G13" s="122">
        <v>5265425.13</v>
      </c>
      <c r="H13" s="791">
        <v>21058696.239999998</v>
      </c>
      <c r="I13" s="122">
        <v>21058696.239999998</v>
      </c>
      <c r="J13" s="122">
        <v>21058696.239999998</v>
      </c>
      <c r="K13" s="122">
        <v>1770543.7600000016</v>
      </c>
      <c r="L13" s="122">
        <v>50171215.760000005</v>
      </c>
      <c r="M13" s="128">
        <v>92.244403405457206</v>
      </c>
      <c r="O13" s="273"/>
      <c r="P13" t="s">
        <v>12</v>
      </c>
    </row>
    <row r="14" spans="1:18">
      <c r="A14" s="120" t="s">
        <v>190</v>
      </c>
      <c r="B14" s="121" t="s">
        <v>191</v>
      </c>
      <c r="C14" s="306">
        <v>3449605</v>
      </c>
      <c r="D14" s="298"/>
      <c r="E14" s="790">
        <v>3187485</v>
      </c>
      <c r="F14" s="122">
        <v>928407</v>
      </c>
      <c r="G14" s="122">
        <v>208192.83</v>
      </c>
      <c r="H14" s="791">
        <v>690492.51</v>
      </c>
      <c r="I14" s="792">
        <v>690492.51</v>
      </c>
      <c r="J14" s="122">
        <v>690492.51</v>
      </c>
      <c r="K14" s="122">
        <v>237914.49</v>
      </c>
      <c r="L14" s="122">
        <v>2496992.4900000002</v>
      </c>
      <c r="M14" s="128">
        <v>74.373901747832576</v>
      </c>
      <c r="O14" s="25"/>
    </row>
    <row r="15" spans="1:18">
      <c r="A15" s="120" t="s">
        <v>192</v>
      </c>
      <c r="B15" s="121" t="s">
        <v>193</v>
      </c>
      <c r="C15" s="306">
        <v>7116413</v>
      </c>
      <c r="D15" s="298"/>
      <c r="E15" s="790">
        <v>7251868</v>
      </c>
      <c r="F15" s="122">
        <v>4154190</v>
      </c>
      <c r="G15" s="122">
        <v>324116.06</v>
      </c>
      <c r="H15" s="791">
        <v>1051755.3</v>
      </c>
      <c r="I15" s="122">
        <v>1049367.8799999999</v>
      </c>
      <c r="J15" s="122">
        <v>1051755.3</v>
      </c>
      <c r="K15" s="122">
        <v>3102434.7</v>
      </c>
      <c r="L15" s="122">
        <v>6200112.7000000002</v>
      </c>
      <c r="M15" s="128">
        <v>25.317939237252027</v>
      </c>
      <c r="O15" s="25"/>
    </row>
    <row r="16" spans="1:18" ht="15" customHeight="1">
      <c r="A16" s="123" t="s">
        <v>194</v>
      </c>
      <c r="B16" s="118" t="s">
        <v>195</v>
      </c>
      <c r="C16" s="305">
        <v>17802407</v>
      </c>
      <c r="D16" s="297"/>
      <c r="E16" s="788">
        <v>17735407</v>
      </c>
      <c r="F16" s="119">
        <v>5690630</v>
      </c>
      <c r="G16" s="119">
        <v>1334242.9500000002</v>
      </c>
      <c r="H16" s="789">
        <v>5358700.66</v>
      </c>
      <c r="I16" s="119">
        <v>5358700.6599999992</v>
      </c>
      <c r="J16" s="119">
        <v>5358700.6599999992</v>
      </c>
      <c r="K16" s="119">
        <v>331929.33999999985</v>
      </c>
      <c r="L16" s="119">
        <v>12376706.34</v>
      </c>
      <c r="M16" s="127">
        <v>94.167089759833274</v>
      </c>
      <c r="O16" s="101"/>
    </row>
    <row r="17" spans="1:15" ht="13.9" customHeight="1">
      <c r="A17" s="120" t="s">
        <v>196</v>
      </c>
      <c r="B17" s="121" t="s">
        <v>197</v>
      </c>
      <c r="C17" s="306">
        <v>169242</v>
      </c>
      <c r="D17" s="298"/>
      <c r="E17" s="790">
        <v>169242</v>
      </c>
      <c r="F17" s="122">
        <v>32678</v>
      </c>
      <c r="G17" s="122">
        <v>7485.85</v>
      </c>
      <c r="H17" s="791">
        <v>22267.809999999998</v>
      </c>
      <c r="I17" s="122">
        <v>22267.81</v>
      </c>
      <c r="J17" s="122">
        <v>22267.81</v>
      </c>
      <c r="K17" s="122">
        <v>10410.190000000002</v>
      </c>
      <c r="L17" s="122">
        <v>146974.19</v>
      </c>
      <c r="M17" s="128">
        <v>68.143123814186922</v>
      </c>
      <c r="O17" s="25"/>
    </row>
    <row r="18" spans="1:15" ht="13.9" customHeight="1">
      <c r="A18" s="124" t="s">
        <v>198</v>
      </c>
      <c r="B18" s="121" t="s">
        <v>199</v>
      </c>
      <c r="C18" s="306">
        <v>1094100</v>
      </c>
      <c r="D18" s="298"/>
      <c r="E18" s="790">
        <v>1109100</v>
      </c>
      <c r="F18" s="122">
        <v>379700</v>
      </c>
      <c r="G18" s="793">
        <v>76585</v>
      </c>
      <c r="H18" s="791">
        <v>322430.04000000004</v>
      </c>
      <c r="I18" s="122">
        <v>322430.03999999998</v>
      </c>
      <c r="J18" s="122">
        <v>322430.03999999998</v>
      </c>
      <c r="K18" s="122">
        <v>57269.959999999963</v>
      </c>
      <c r="L18" s="122">
        <v>786669.96</v>
      </c>
      <c r="M18" s="128">
        <v>84.917050302870692</v>
      </c>
      <c r="O18" s="25"/>
    </row>
    <row r="19" spans="1:15" ht="15.6" customHeight="1">
      <c r="A19" s="120" t="s">
        <v>200</v>
      </c>
      <c r="B19" s="121" t="s">
        <v>201</v>
      </c>
      <c r="C19" s="306">
        <v>16539065</v>
      </c>
      <c r="D19" s="298"/>
      <c r="E19" s="790">
        <v>16457065</v>
      </c>
      <c r="F19" s="122">
        <v>5278252</v>
      </c>
      <c r="G19" s="793">
        <v>1250172.1000000001</v>
      </c>
      <c r="H19" s="791">
        <v>5014002.8100000005</v>
      </c>
      <c r="I19" s="122">
        <v>5014002.8099999996</v>
      </c>
      <c r="J19" s="122">
        <v>5014002.8099999996</v>
      </c>
      <c r="K19" s="122">
        <v>264249.18999999948</v>
      </c>
      <c r="L19" s="122">
        <v>11443062.189999999</v>
      </c>
      <c r="M19" s="128">
        <v>94.993623078246372</v>
      </c>
      <c r="O19" s="25"/>
    </row>
    <row r="20" spans="1:15">
      <c r="A20" s="123" t="s">
        <v>202</v>
      </c>
      <c r="B20" s="118" t="s">
        <v>203</v>
      </c>
      <c r="C20" s="305">
        <v>228000</v>
      </c>
      <c r="D20" s="297"/>
      <c r="E20" s="788">
        <v>228000</v>
      </c>
      <c r="F20" s="119">
        <v>76000</v>
      </c>
      <c r="G20" s="119">
        <v>18600</v>
      </c>
      <c r="H20" s="789">
        <v>74400</v>
      </c>
      <c r="I20" s="119">
        <v>74400</v>
      </c>
      <c r="J20" s="119">
        <v>74400</v>
      </c>
      <c r="K20" s="119">
        <v>1600</v>
      </c>
      <c r="L20" s="119">
        <v>153600</v>
      </c>
      <c r="M20" s="127">
        <v>97.89473684210526</v>
      </c>
      <c r="O20" s="101"/>
    </row>
    <row r="21" spans="1:15">
      <c r="A21" s="123" t="s">
        <v>204</v>
      </c>
      <c r="B21" s="118" t="s">
        <v>205</v>
      </c>
      <c r="C21" s="305">
        <v>8322356</v>
      </c>
      <c r="D21" s="297"/>
      <c r="E21" s="788">
        <v>7913786</v>
      </c>
      <c r="F21" s="119">
        <v>2365573</v>
      </c>
      <c r="G21" s="119">
        <v>22663</v>
      </c>
      <c r="H21" s="789">
        <v>2136456.73</v>
      </c>
      <c r="I21" s="119">
        <v>2136456.73</v>
      </c>
      <c r="J21" s="119">
        <v>2136456.73</v>
      </c>
      <c r="K21" s="119">
        <v>229116.27000000002</v>
      </c>
      <c r="L21" s="119">
        <v>5777329.2699999996</v>
      </c>
      <c r="M21" s="127">
        <v>90.314555078198808</v>
      </c>
      <c r="O21" s="101"/>
    </row>
    <row r="22" spans="1:15" ht="14.25" customHeight="1">
      <c r="A22" s="117" t="s">
        <v>206</v>
      </c>
      <c r="B22" s="118" t="s">
        <v>207</v>
      </c>
      <c r="C22" s="305">
        <v>16672733</v>
      </c>
      <c r="D22" s="305">
        <v>0</v>
      </c>
      <c r="E22" s="305">
        <v>16608108</v>
      </c>
      <c r="F22" s="119">
        <v>6856385</v>
      </c>
      <c r="G22" s="119">
        <v>1121052.6499999999</v>
      </c>
      <c r="H22" s="789">
        <v>4647392.74</v>
      </c>
      <c r="I22" s="122"/>
      <c r="J22" s="119">
        <v>3294802.0799999996</v>
      </c>
      <c r="K22" s="119">
        <v>2208992.2599999998</v>
      </c>
      <c r="L22" s="119">
        <v>11960715.26</v>
      </c>
      <c r="M22" s="127">
        <v>67.781968778007652</v>
      </c>
      <c r="N22" s="6"/>
      <c r="O22" s="101"/>
    </row>
    <row r="23" spans="1:15" ht="15" customHeight="1">
      <c r="A23" s="120" t="s">
        <v>208</v>
      </c>
      <c r="B23" s="122" t="s">
        <v>209</v>
      </c>
      <c r="C23" s="306">
        <v>14173069</v>
      </c>
      <c r="D23" s="298"/>
      <c r="E23" s="790">
        <v>14108444</v>
      </c>
      <c r="F23" s="122">
        <v>6004814</v>
      </c>
      <c r="G23" s="122">
        <v>950037.34</v>
      </c>
      <c r="H23" s="791">
        <v>3972298.3200000003</v>
      </c>
      <c r="I23" s="122"/>
      <c r="J23" s="122">
        <v>2793561.93</v>
      </c>
      <c r="K23" s="122">
        <v>2032515.6799999997</v>
      </c>
      <c r="L23" s="122">
        <v>10136145.68</v>
      </c>
      <c r="M23" s="128">
        <v>66.15189612867276</v>
      </c>
      <c r="O23" s="25"/>
    </row>
    <row r="24" spans="1:15" ht="13.5" customHeight="1">
      <c r="A24" s="120" t="s">
        <v>210</v>
      </c>
      <c r="B24" s="121" t="s">
        <v>211</v>
      </c>
      <c r="C24" s="306">
        <v>1499798</v>
      </c>
      <c r="D24" s="298"/>
      <c r="E24" s="790">
        <v>1499798</v>
      </c>
      <c r="F24" s="122">
        <v>510936</v>
      </c>
      <c r="G24" s="122">
        <v>106974.32</v>
      </c>
      <c r="H24" s="791">
        <v>422546.89</v>
      </c>
      <c r="I24" s="122"/>
      <c r="J24" s="122">
        <v>315546.84000000003</v>
      </c>
      <c r="K24" s="122">
        <v>88389.109999999986</v>
      </c>
      <c r="L24" s="122">
        <v>1077251.1099999999</v>
      </c>
      <c r="M24" s="128">
        <v>82.700551536787387</v>
      </c>
      <c r="O24" s="25"/>
    </row>
    <row r="25" spans="1:15" ht="13.5" customHeight="1">
      <c r="A25" s="120" t="s">
        <v>212</v>
      </c>
      <c r="B25" s="121" t="s">
        <v>213</v>
      </c>
      <c r="C25" s="306">
        <v>699907</v>
      </c>
      <c r="D25" s="298"/>
      <c r="E25" s="790">
        <v>699907</v>
      </c>
      <c r="F25" s="122">
        <v>238446</v>
      </c>
      <c r="G25" s="122">
        <v>50062.57</v>
      </c>
      <c r="H25" s="791">
        <v>197726.2</v>
      </c>
      <c r="I25" s="122"/>
      <c r="J25" s="122">
        <v>144839.54999999999</v>
      </c>
      <c r="K25" s="122">
        <v>40719.799999999988</v>
      </c>
      <c r="L25" s="122">
        <v>502180.8</v>
      </c>
      <c r="M25" s="128">
        <v>82.922842069063861</v>
      </c>
      <c r="O25" s="25"/>
    </row>
    <row r="26" spans="1:15" ht="13.5" customHeight="1">
      <c r="A26" s="120" t="s">
        <v>214</v>
      </c>
      <c r="B26" s="121" t="s">
        <v>215</v>
      </c>
      <c r="C26" s="306">
        <v>299959</v>
      </c>
      <c r="D26" s="298"/>
      <c r="E26" s="790">
        <v>299959</v>
      </c>
      <c r="F26" s="122">
        <v>102189</v>
      </c>
      <c r="G26" s="122">
        <v>13978.42</v>
      </c>
      <c r="H26" s="791">
        <v>54821.33</v>
      </c>
      <c r="I26" s="122"/>
      <c r="J26" s="122">
        <v>40853.760000000002</v>
      </c>
      <c r="K26" s="122">
        <v>47367.67</v>
      </c>
      <c r="L26" s="122">
        <v>245137.66999999998</v>
      </c>
      <c r="M26" s="128">
        <v>53.646997230621693</v>
      </c>
      <c r="O26" s="25"/>
    </row>
    <row r="27" spans="1:15" ht="1.5" hidden="1" customHeight="1">
      <c r="A27" s="117" t="s">
        <v>216</v>
      </c>
      <c r="B27" s="118" t="s">
        <v>217</v>
      </c>
      <c r="C27" s="305">
        <v>0</v>
      </c>
      <c r="D27" s="297"/>
      <c r="E27" s="788" t="e">
        <v>#REF!</v>
      </c>
      <c r="F27" s="119">
        <v>0</v>
      </c>
      <c r="G27" s="119">
        <v>0</v>
      </c>
      <c r="H27" s="791">
        <v>0</v>
      </c>
      <c r="I27" s="119"/>
      <c r="J27" s="119">
        <v>0</v>
      </c>
      <c r="K27" s="119">
        <v>0</v>
      </c>
      <c r="L27" s="119" t="e">
        <v>#REF!</v>
      </c>
      <c r="M27" s="128"/>
      <c r="O27" s="25"/>
    </row>
    <row r="28" spans="1:15" ht="9.75" hidden="1" customHeight="1">
      <c r="A28" s="120" t="s">
        <v>218</v>
      </c>
      <c r="B28" s="121" t="s">
        <v>219</v>
      </c>
      <c r="C28" s="306">
        <v>0</v>
      </c>
      <c r="D28" s="298"/>
      <c r="E28" s="790" t="e">
        <v>#REF!</v>
      </c>
      <c r="F28" s="122">
        <v>0</v>
      </c>
      <c r="G28" s="122">
        <v>0</v>
      </c>
      <c r="H28" s="791">
        <v>0</v>
      </c>
      <c r="I28" s="122"/>
      <c r="J28" s="122">
        <v>0</v>
      </c>
      <c r="K28" s="122">
        <v>0</v>
      </c>
      <c r="L28" s="122" t="e">
        <v>#REF!</v>
      </c>
      <c r="M28" s="128"/>
      <c r="O28" s="25"/>
    </row>
    <row r="29" spans="1:15" ht="13.5" customHeight="1">
      <c r="A29" s="117" t="s">
        <v>220</v>
      </c>
      <c r="B29" s="118" t="s">
        <v>221</v>
      </c>
      <c r="C29" s="306">
        <v>0</v>
      </c>
      <c r="D29" s="298"/>
      <c r="E29" s="788">
        <v>697603</v>
      </c>
      <c r="F29" s="119">
        <v>697603</v>
      </c>
      <c r="G29" s="119">
        <v>4744.25</v>
      </c>
      <c r="H29" s="789">
        <v>5669.46</v>
      </c>
      <c r="I29" s="119">
        <v>4100</v>
      </c>
      <c r="J29" s="119">
        <v>5025.21</v>
      </c>
      <c r="K29" s="119">
        <v>691933.54</v>
      </c>
      <c r="L29" s="119">
        <v>691933.54</v>
      </c>
      <c r="M29" s="127">
        <v>0.81270579398311071</v>
      </c>
      <c r="O29" s="101"/>
    </row>
    <row r="30" spans="1:15" ht="13.5" customHeight="1">
      <c r="A30" s="120" t="s">
        <v>222</v>
      </c>
      <c r="B30" s="121" t="s">
        <v>223</v>
      </c>
      <c r="C30" s="306">
        <v>0</v>
      </c>
      <c r="D30" s="298"/>
      <c r="E30" s="790">
        <v>136100</v>
      </c>
      <c r="F30" s="122">
        <v>136100</v>
      </c>
      <c r="G30" s="122">
        <v>4100</v>
      </c>
      <c r="H30" s="791">
        <v>4100</v>
      </c>
      <c r="I30" s="122">
        <v>4100</v>
      </c>
      <c r="J30" s="122">
        <v>4100</v>
      </c>
      <c r="K30" s="122">
        <v>132000</v>
      </c>
      <c r="L30" s="794">
        <v>132000</v>
      </c>
      <c r="M30" s="639">
        <v>3.0124908155767818</v>
      </c>
      <c r="O30" s="25"/>
    </row>
    <row r="31" spans="1:15" ht="1.5" customHeight="1">
      <c r="A31" s="120" t="s">
        <v>224</v>
      </c>
      <c r="B31" s="121" t="s">
        <v>225</v>
      </c>
      <c r="C31" s="306">
        <v>0</v>
      </c>
      <c r="D31" s="298"/>
      <c r="E31" s="790"/>
      <c r="F31" s="122"/>
      <c r="G31" s="122"/>
      <c r="H31" s="791">
        <v>0</v>
      </c>
      <c r="I31" s="122"/>
      <c r="J31" s="122"/>
      <c r="K31" s="122">
        <v>0</v>
      </c>
      <c r="L31" s="122">
        <v>0</v>
      </c>
      <c r="M31" s="127"/>
      <c r="O31" s="25"/>
    </row>
    <row r="32" spans="1:15" ht="11.25" hidden="1" customHeight="1">
      <c r="A32" s="120" t="s">
        <v>226</v>
      </c>
      <c r="B32" s="121" t="s">
        <v>227</v>
      </c>
      <c r="C32" s="306">
        <v>0</v>
      </c>
      <c r="D32" s="298"/>
      <c r="E32" s="790"/>
      <c r="F32" s="122"/>
      <c r="G32" s="122"/>
      <c r="H32" s="791">
        <v>0</v>
      </c>
      <c r="I32" s="122"/>
      <c r="J32" s="122"/>
      <c r="K32" s="122">
        <v>0</v>
      </c>
      <c r="L32" s="122">
        <v>0</v>
      </c>
      <c r="M32" s="127" t="e">
        <v>#DIV/0!</v>
      </c>
      <c r="O32" s="25"/>
    </row>
    <row r="33" spans="1:19" ht="13.5" customHeight="1">
      <c r="A33" s="120" t="s">
        <v>228</v>
      </c>
      <c r="B33" s="121" t="s">
        <v>229</v>
      </c>
      <c r="C33" s="306">
        <v>0</v>
      </c>
      <c r="D33" s="298"/>
      <c r="E33" s="790">
        <v>110448</v>
      </c>
      <c r="F33" s="122">
        <v>110448</v>
      </c>
      <c r="G33" s="122"/>
      <c r="H33" s="791">
        <v>0</v>
      </c>
      <c r="I33" s="122"/>
      <c r="J33" s="122"/>
      <c r="K33" s="122">
        <v>110448</v>
      </c>
      <c r="L33" s="122">
        <v>110448</v>
      </c>
      <c r="M33" s="127">
        <v>0</v>
      </c>
      <c r="O33" s="25"/>
    </row>
    <row r="34" spans="1:19" ht="12.75" customHeight="1">
      <c r="A34" s="120">
        <v>98</v>
      </c>
      <c r="B34" s="121" t="s">
        <v>230</v>
      </c>
      <c r="C34" s="306">
        <v>0</v>
      </c>
      <c r="D34" s="298"/>
      <c r="E34" s="790">
        <v>385000</v>
      </c>
      <c r="F34" s="122">
        <v>385000</v>
      </c>
      <c r="G34" s="122"/>
      <c r="H34" s="791">
        <v>0</v>
      </c>
      <c r="I34" s="122"/>
      <c r="J34" s="122"/>
      <c r="K34" s="122">
        <v>385000</v>
      </c>
      <c r="L34" s="122">
        <v>385000</v>
      </c>
      <c r="M34" s="128">
        <v>0</v>
      </c>
      <c r="O34" s="25"/>
    </row>
    <row r="35" spans="1:19" ht="12.75" customHeight="1">
      <c r="A35" s="120" t="s">
        <v>231</v>
      </c>
      <c r="B35" s="121" t="s">
        <v>232</v>
      </c>
      <c r="C35" s="306">
        <v>0</v>
      </c>
      <c r="D35" s="298"/>
      <c r="E35" s="790">
        <v>66055</v>
      </c>
      <c r="F35" s="122">
        <v>66055</v>
      </c>
      <c r="G35" s="122">
        <v>644.25</v>
      </c>
      <c r="H35" s="791">
        <v>1569.46</v>
      </c>
      <c r="I35" s="122"/>
      <c r="J35" s="793">
        <v>925.21</v>
      </c>
      <c r="K35" s="122">
        <v>64485.54</v>
      </c>
      <c r="L35" s="122">
        <v>64485.54</v>
      </c>
      <c r="M35" s="128">
        <v>2.3759897055484065</v>
      </c>
      <c r="O35" s="25"/>
    </row>
    <row r="36" spans="1:19" ht="3.75" hidden="1" customHeight="1">
      <c r="A36" s="120"/>
      <c r="B36" s="121"/>
      <c r="C36" s="306"/>
      <c r="D36" s="298"/>
      <c r="E36" s="790"/>
      <c r="F36" s="122"/>
      <c r="G36" s="122">
        <v>0</v>
      </c>
      <c r="H36" s="122"/>
      <c r="I36" s="122"/>
      <c r="J36" s="122"/>
      <c r="K36" s="122"/>
      <c r="L36" s="122"/>
      <c r="M36" s="128"/>
      <c r="O36" s="25"/>
    </row>
    <row r="37" spans="1:19" ht="20.25" customHeight="1">
      <c r="A37" s="457" t="s">
        <v>233</v>
      </c>
      <c r="B37" s="458" t="s">
        <v>234</v>
      </c>
      <c r="C37" s="459">
        <v>3088498</v>
      </c>
      <c r="D37" s="460">
        <v>0</v>
      </c>
      <c r="E37" s="795">
        <v>3364275</v>
      </c>
      <c r="F37" s="795">
        <v>2898237</v>
      </c>
      <c r="G37" s="796">
        <v>679350.99000000011</v>
      </c>
      <c r="H37" s="796">
        <v>1923034.3100000003</v>
      </c>
      <c r="I37" s="796">
        <v>1275001.6200000001</v>
      </c>
      <c r="J37" s="796">
        <v>853209.21000000008</v>
      </c>
      <c r="K37" s="797">
        <v>975202.69</v>
      </c>
      <c r="L37" s="796">
        <v>1441240.6899999997</v>
      </c>
      <c r="M37" s="129">
        <v>66.351865289139582</v>
      </c>
      <c r="N37" s="25" t="s">
        <v>12</v>
      </c>
      <c r="O37" s="101"/>
      <c r="P37" s="25"/>
      <c r="Q37" s="25"/>
      <c r="R37" s="1"/>
      <c r="S37" s="25"/>
    </row>
    <row r="38" spans="1:19" ht="15.75" customHeight="1">
      <c r="A38" s="117">
        <v>100</v>
      </c>
      <c r="B38" s="118" t="s">
        <v>235</v>
      </c>
      <c r="C38" s="305">
        <v>71025</v>
      </c>
      <c r="D38" s="297"/>
      <c r="E38" s="788">
        <v>83743</v>
      </c>
      <c r="F38" s="119">
        <v>75743</v>
      </c>
      <c r="G38" s="119">
        <v>0</v>
      </c>
      <c r="H38" s="798">
        <v>21397.510000000002</v>
      </c>
      <c r="I38" s="119">
        <v>13902.51</v>
      </c>
      <c r="J38" s="119">
        <v>7883.76</v>
      </c>
      <c r="K38" s="119">
        <v>54345.49</v>
      </c>
      <c r="L38" s="119">
        <v>62345.49</v>
      </c>
      <c r="M38" s="128">
        <v>28.250148528576897</v>
      </c>
      <c r="O38" s="101"/>
      <c r="R38" s="1"/>
    </row>
    <row r="39" spans="1:19" ht="15" customHeight="1">
      <c r="A39" s="125" t="s">
        <v>236</v>
      </c>
      <c r="B39" s="122" t="s">
        <v>237</v>
      </c>
      <c r="C39" s="306">
        <v>6000</v>
      </c>
      <c r="D39" s="298"/>
      <c r="E39" s="790">
        <v>12400</v>
      </c>
      <c r="F39" s="122">
        <v>6400</v>
      </c>
      <c r="G39" s="122"/>
      <c r="H39" s="799"/>
      <c r="I39" s="122"/>
      <c r="J39" s="122"/>
      <c r="K39" s="122">
        <v>6400</v>
      </c>
      <c r="L39" s="122">
        <v>12400</v>
      </c>
      <c r="M39" s="128">
        <v>0</v>
      </c>
      <c r="O39" s="25"/>
    </row>
    <row r="40" spans="1:19" ht="13.5" customHeight="1">
      <c r="A40" s="120" t="s">
        <v>238</v>
      </c>
      <c r="B40" s="121" t="s">
        <v>239</v>
      </c>
      <c r="C40" s="306">
        <v>2000</v>
      </c>
      <c r="D40" s="298"/>
      <c r="E40" s="790">
        <v>13970</v>
      </c>
      <c r="F40" s="122">
        <v>11970</v>
      </c>
      <c r="G40" s="122"/>
      <c r="H40" s="799">
        <v>2461</v>
      </c>
      <c r="I40" s="122">
        <v>2461</v>
      </c>
      <c r="J40" s="122">
        <v>2461</v>
      </c>
      <c r="K40" s="122">
        <v>9509</v>
      </c>
      <c r="L40" s="122">
        <v>11509</v>
      </c>
      <c r="M40" s="128">
        <v>20.559732664995824</v>
      </c>
      <c r="O40" s="25"/>
      <c r="Q40" s="25"/>
    </row>
    <row r="41" spans="1:19" ht="11.25" customHeight="1">
      <c r="A41" s="120" t="s">
        <v>240</v>
      </c>
      <c r="B41" s="121" t="s">
        <v>241</v>
      </c>
      <c r="C41" s="306">
        <v>28778</v>
      </c>
      <c r="D41" s="298"/>
      <c r="E41" s="790">
        <v>28630</v>
      </c>
      <c r="F41" s="122">
        <v>28630</v>
      </c>
      <c r="G41" s="122"/>
      <c r="H41" s="799">
        <v>3750</v>
      </c>
      <c r="I41" s="122"/>
      <c r="J41" s="122"/>
      <c r="K41" s="122">
        <v>24880</v>
      </c>
      <c r="L41" s="122">
        <v>24880</v>
      </c>
      <c r="M41" s="128">
        <v>13.09814879497031</v>
      </c>
      <c r="O41" s="25"/>
    </row>
    <row r="42" spans="1:19" ht="14.25" customHeight="1">
      <c r="A42" s="120" t="s">
        <v>242</v>
      </c>
      <c r="B42" s="121" t="s">
        <v>243</v>
      </c>
      <c r="C42" s="306"/>
      <c r="D42" s="298"/>
      <c r="E42" s="790">
        <v>200</v>
      </c>
      <c r="F42" s="122">
        <v>200</v>
      </c>
      <c r="G42" s="122"/>
      <c r="H42" s="799"/>
      <c r="I42" s="122"/>
      <c r="J42" s="122"/>
      <c r="K42" s="122">
        <v>200</v>
      </c>
      <c r="L42" s="122">
        <v>200</v>
      </c>
      <c r="M42" s="128">
        <v>0</v>
      </c>
      <c r="O42" s="25"/>
    </row>
    <row r="43" spans="1:19" ht="15" hidden="1" customHeight="1">
      <c r="A43" s="120" t="s">
        <v>244</v>
      </c>
      <c r="B43" s="121" t="s">
        <v>245</v>
      </c>
      <c r="C43" s="306"/>
      <c r="D43" s="298"/>
      <c r="E43" s="790"/>
      <c r="F43" s="122"/>
      <c r="G43" s="122"/>
      <c r="H43" s="799">
        <v>0</v>
      </c>
      <c r="I43" s="122">
        <v>0</v>
      </c>
      <c r="J43" s="122">
        <v>0</v>
      </c>
      <c r="K43" s="119">
        <v>0</v>
      </c>
      <c r="L43" s="119">
        <v>0</v>
      </c>
      <c r="M43" s="128"/>
      <c r="O43" s="25"/>
    </row>
    <row r="44" spans="1:19" ht="15" customHeight="1">
      <c r="A44" s="120" t="s">
        <v>246</v>
      </c>
      <c r="B44" s="121" t="s">
        <v>247</v>
      </c>
      <c r="C44" s="306">
        <v>34247</v>
      </c>
      <c r="D44" s="298"/>
      <c r="E44" s="790">
        <v>28543</v>
      </c>
      <c r="F44" s="122">
        <v>28543</v>
      </c>
      <c r="G44" s="793"/>
      <c r="H44" s="799">
        <v>15186.51</v>
      </c>
      <c r="I44" s="122">
        <v>11441.51</v>
      </c>
      <c r="J44" s="122">
        <v>5422.76</v>
      </c>
      <c r="K44" s="122">
        <v>13356.49</v>
      </c>
      <c r="L44" s="122">
        <v>13356.49</v>
      </c>
      <c r="M44" s="128">
        <v>53.205724696072593</v>
      </c>
      <c r="O44" s="25"/>
    </row>
    <row r="45" spans="1:19">
      <c r="A45" s="126" t="s">
        <v>248</v>
      </c>
      <c r="B45" s="119" t="s">
        <v>249</v>
      </c>
      <c r="C45" s="305">
        <v>1880203</v>
      </c>
      <c r="D45" s="297"/>
      <c r="E45" s="788">
        <v>1672233</v>
      </c>
      <c r="F45" s="119">
        <v>1371739</v>
      </c>
      <c r="G45" s="119">
        <v>416529.14</v>
      </c>
      <c r="H45" s="798">
        <v>967970.87</v>
      </c>
      <c r="I45" s="119">
        <v>839102.44000000006</v>
      </c>
      <c r="J45" s="119">
        <v>502601.83000000007</v>
      </c>
      <c r="K45" s="119">
        <v>403768.13</v>
      </c>
      <c r="L45" s="119">
        <v>704262.13</v>
      </c>
      <c r="M45" s="127">
        <v>70.565236535521706</v>
      </c>
      <c r="N45" s="25" t="s">
        <v>12</v>
      </c>
      <c r="O45" s="101"/>
      <c r="P45" s="25"/>
      <c r="Q45" s="25"/>
      <c r="R45" s="25"/>
    </row>
    <row r="46" spans="1:19" ht="12" customHeight="1">
      <c r="A46" s="125" t="s">
        <v>250</v>
      </c>
      <c r="B46" s="122" t="s">
        <v>251</v>
      </c>
      <c r="C46" s="306">
        <v>100000</v>
      </c>
      <c r="D46" s="298"/>
      <c r="E46" s="790">
        <v>90700</v>
      </c>
      <c r="F46" s="122">
        <v>30700</v>
      </c>
      <c r="G46" s="122">
        <v>10178.41</v>
      </c>
      <c r="H46" s="799">
        <v>28701.920000000002</v>
      </c>
      <c r="I46" s="122">
        <v>28701.919999999998</v>
      </c>
      <c r="J46" s="122">
        <v>18523.509999999998</v>
      </c>
      <c r="K46" s="122">
        <v>1998.0799999999981</v>
      </c>
      <c r="L46" s="122">
        <v>61998.080000000002</v>
      </c>
      <c r="M46" s="128">
        <v>93.49159609120521</v>
      </c>
      <c r="O46" s="25"/>
    </row>
    <row r="47" spans="1:19" ht="14.25" customHeight="1">
      <c r="A47" s="120" t="s">
        <v>252</v>
      </c>
      <c r="B47" s="121" t="s">
        <v>253</v>
      </c>
      <c r="C47" s="306">
        <v>20180</v>
      </c>
      <c r="D47" s="298"/>
      <c r="E47" s="790">
        <v>31780</v>
      </c>
      <c r="F47" s="122">
        <v>21780</v>
      </c>
      <c r="G47" s="122">
        <v>3899.92</v>
      </c>
      <c r="H47" s="799">
        <v>13798.300000000001</v>
      </c>
      <c r="I47" s="122">
        <v>4070.35</v>
      </c>
      <c r="J47" s="122">
        <v>1778.38</v>
      </c>
      <c r="K47" s="122">
        <v>7981.6999999999989</v>
      </c>
      <c r="L47" s="122">
        <v>17981.699999999997</v>
      </c>
      <c r="M47" s="128">
        <v>63.35307621671258</v>
      </c>
      <c r="O47" s="25"/>
    </row>
    <row r="48" spans="1:19" ht="13.5" customHeight="1">
      <c r="A48" s="120" t="s">
        <v>254</v>
      </c>
      <c r="B48" s="121" t="s">
        <v>255</v>
      </c>
      <c r="C48" s="306">
        <v>1000</v>
      </c>
      <c r="D48" s="298"/>
      <c r="E48" s="790">
        <v>1000</v>
      </c>
      <c r="F48" s="122">
        <v>1000</v>
      </c>
      <c r="G48" s="122"/>
      <c r="H48" s="799">
        <v>50</v>
      </c>
      <c r="I48" s="122">
        <v>50</v>
      </c>
      <c r="J48" s="122"/>
      <c r="K48" s="122">
        <v>950</v>
      </c>
      <c r="L48" s="122">
        <v>950</v>
      </c>
      <c r="M48" s="128">
        <v>5</v>
      </c>
      <c r="O48" s="25"/>
    </row>
    <row r="49" spans="1:22" ht="13.5" customHeight="1">
      <c r="A49" s="120" t="s">
        <v>256</v>
      </c>
      <c r="B49" s="121" t="s">
        <v>257</v>
      </c>
      <c r="C49" s="306">
        <v>1000000</v>
      </c>
      <c r="D49" s="298"/>
      <c r="E49" s="790">
        <v>847800</v>
      </c>
      <c r="F49" s="122">
        <v>847800</v>
      </c>
      <c r="G49" s="122">
        <v>311040.19</v>
      </c>
      <c r="H49" s="799">
        <v>778905.53</v>
      </c>
      <c r="I49" s="122">
        <v>778905.53</v>
      </c>
      <c r="J49" s="122">
        <v>455213.14</v>
      </c>
      <c r="K49" s="122">
        <v>68894.469999999972</v>
      </c>
      <c r="L49" s="122">
        <v>68894.469999999972</v>
      </c>
      <c r="M49" s="128">
        <v>91.873735550837466</v>
      </c>
      <c r="O49" s="25"/>
    </row>
    <row r="50" spans="1:22" ht="15" customHeight="1">
      <c r="A50" s="120" t="s">
        <v>258</v>
      </c>
      <c r="B50" s="121" t="s">
        <v>259</v>
      </c>
      <c r="C50" s="306">
        <v>390500</v>
      </c>
      <c r="D50" s="298"/>
      <c r="E50" s="790">
        <v>390500</v>
      </c>
      <c r="F50" s="122">
        <v>160006</v>
      </c>
      <c r="G50" s="122">
        <v>-25427.14</v>
      </c>
      <c r="H50" s="799">
        <v>26223.279999999999</v>
      </c>
      <c r="I50" s="122">
        <v>26223.279999999999</v>
      </c>
      <c r="J50" s="122">
        <v>26223.279999999999</v>
      </c>
      <c r="K50" s="122">
        <v>133782.72</v>
      </c>
      <c r="L50" s="122">
        <v>364276.72</v>
      </c>
      <c r="M50" s="128">
        <v>16.388935414921942</v>
      </c>
      <c r="O50" s="25"/>
    </row>
    <row r="51" spans="1:22" ht="13.15" customHeight="1">
      <c r="A51" s="120">
        <v>116</v>
      </c>
      <c r="B51" s="121" t="s">
        <v>260</v>
      </c>
      <c r="C51" s="306">
        <v>348023</v>
      </c>
      <c r="D51" s="298"/>
      <c r="E51" s="800">
        <v>289953</v>
      </c>
      <c r="F51" s="122">
        <v>289953</v>
      </c>
      <c r="G51" s="122">
        <v>116837.75999999999</v>
      </c>
      <c r="H51" s="799">
        <v>120291.84</v>
      </c>
      <c r="I51" s="122">
        <v>1151.3599999999999</v>
      </c>
      <c r="J51" s="122">
        <v>863.52</v>
      </c>
      <c r="K51" s="122">
        <v>169661.16</v>
      </c>
      <c r="L51" s="122">
        <v>169661.16</v>
      </c>
      <c r="M51" s="128">
        <v>41.486668529037466</v>
      </c>
      <c r="O51" s="25"/>
    </row>
    <row r="52" spans="1:22" ht="12.75" customHeight="1">
      <c r="A52" s="120">
        <v>117</v>
      </c>
      <c r="B52" s="121" t="s">
        <v>261</v>
      </c>
      <c r="C52" s="306">
        <v>20500</v>
      </c>
      <c r="D52" s="298"/>
      <c r="E52" s="790">
        <v>20500</v>
      </c>
      <c r="F52" s="122">
        <v>20500</v>
      </c>
      <c r="G52" s="122"/>
      <c r="H52" s="799"/>
      <c r="I52" s="122"/>
      <c r="J52" s="122"/>
      <c r="K52" s="122">
        <v>20500</v>
      </c>
      <c r="L52" s="122">
        <v>20500</v>
      </c>
      <c r="M52" s="128"/>
      <c r="O52" s="25"/>
    </row>
    <row r="53" spans="1:22" ht="13.5" hidden="1" customHeight="1">
      <c r="A53" s="120">
        <v>119</v>
      </c>
      <c r="B53" s="121" t="s">
        <v>262</v>
      </c>
      <c r="C53" s="306"/>
      <c r="D53" s="298"/>
      <c r="E53" s="790"/>
      <c r="F53" s="122"/>
      <c r="G53" s="122"/>
      <c r="H53" s="799"/>
      <c r="I53" s="122"/>
      <c r="J53" s="122"/>
      <c r="K53" s="119">
        <v>0</v>
      </c>
      <c r="L53" s="122">
        <v>0</v>
      </c>
      <c r="M53" s="128"/>
      <c r="O53" s="25"/>
    </row>
    <row r="54" spans="1:22" ht="12.75" customHeight="1">
      <c r="A54" s="117">
        <v>120</v>
      </c>
      <c r="B54" s="119" t="s">
        <v>263</v>
      </c>
      <c r="C54" s="305">
        <v>6923</v>
      </c>
      <c r="D54" s="297"/>
      <c r="E54" s="788">
        <v>12183</v>
      </c>
      <c r="F54" s="119">
        <v>12183</v>
      </c>
      <c r="G54" s="119">
        <v>4473.67</v>
      </c>
      <c r="H54" s="798">
        <v>7878.93</v>
      </c>
      <c r="I54" s="119">
        <v>555.26</v>
      </c>
      <c r="J54" s="119">
        <v>555.26</v>
      </c>
      <c r="K54" s="119">
        <v>4304.07</v>
      </c>
      <c r="L54" s="119">
        <v>4304.07</v>
      </c>
      <c r="M54" s="127">
        <v>64.671509480423538</v>
      </c>
      <c r="N54" s="6"/>
      <c r="O54" s="101"/>
      <c r="V54">
        <f ca="1">V54</f>
        <v>0</v>
      </c>
    </row>
    <row r="55" spans="1:22" ht="13.5" customHeight="1">
      <c r="A55" s="126" t="s">
        <v>264</v>
      </c>
      <c r="B55" s="119" t="s">
        <v>265</v>
      </c>
      <c r="C55" s="305">
        <v>15000</v>
      </c>
      <c r="D55" s="297"/>
      <c r="E55" s="788">
        <v>6425</v>
      </c>
      <c r="F55" s="788">
        <v>6425</v>
      </c>
      <c r="G55" s="788">
        <v>0</v>
      </c>
      <c r="H55" s="798">
        <v>1974.2499999999998</v>
      </c>
      <c r="I55" s="119">
        <v>647.55999999999995</v>
      </c>
      <c r="J55" s="119">
        <v>647.55999999999995</v>
      </c>
      <c r="K55" s="119">
        <v>4450.75</v>
      </c>
      <c r="L55" s="119">
        <v>4450.75</v>
      </c>
      <c r="M55" s="127">
        <v>30.727626459143963</v>
      </c>
      <c r="N55" s="6"/>
      <c r="O55" s="101"/>
    </row>
    <row r="56" spans="1:22" ht="14.25" customHeight="1">
      <c r="A56" s="120" t="s">
        <v>266</v>
      </c>
      <c r="B56" s="122" t="s">
        <v>267</v>
      </c>
      <c r="C56" s="306">
        <v>10000</v>
      </c>
      <c r="D56" s="298"/>
      <c r="E56" s="790">
        <v>3800</v>
      </c>
      <c r="F56" s="122">
        <v>3800</v>
      </c>
      <c r="G56" s="122"/>
      <c r="H56" s="799">
        <v>1619.6699999999998</v>
      </c>
      <c r="I56" s="122">
        <v>292.98</v>
      </c>
      <c r="J56" s="122">
        <v>292.98</v>
      </c>
      <c r="K56" s="122">
        <v>2180.33</v>
      </c>
      <c r="L56" s="119">
        <v>2180.33</v>
      </c>
      <c r="M56" s="128">
        <v>42.622894736842099</v>
      </c>
      <c r="N56" s="6"/>
      <c r="O56" s="25"/>
    </row>
    <row r="57" spans="1:22" ht="15" customHeight="1">
      <c r="A57" s="120" t="s">
        <v>268</v>
      </c>
      <c r="B57" s="122" t="s">
        <v>269</v>
      </c>
      <c r="C57" s="306">
        <v>5000</v>
      </c>
      <c r="D57" s="299"/>
      <c r="E57" s="790">
        <v>2625</v>
      </c>
      <c r="F57" s="122">
        <v>2625</v>
      </c>
      <c r="G57" s="122"/>
      <c r="H57" s="799">
        <v>354.58</v>
      </c>
      <c r="I57" s="122">
        <v>354.58</v>
      </c>
      <c r="J57" s="122">
        <v>354.58</v>
      </c>
      <c r="K57" s="122">
        <v>2270.42</v>
      </c>
      <c r="L57" s="119">
        <v>2270.42</v>
      </c>
      <c r="M57" s="128">
        <v>13.507809523809524</v>
      </c>
      <c r="N57" s="6"/>
      <c r="O57" s="25"/>
      <c r="Q57" s="25" t="s">
        <v>12</v>
      </c>
    </row>
    <row r="58" spans="1:22">
      <c r="A58" s="126" t="s">
        <v>270</v>
      </c>
      <c r="B58" s="119" t="s">
        <v>271</v>
      </c>
      <c r="C58" s="305">
        <v>210000</v>
      </c>
      <c r="D58" s="297"/>
      <c r="E58" s="788">
        <v>133389</v>
      </c>
      <c r="F58" s="119">
        <v>87389</v>
      </c>
      <c r="G58" s="119">
        <v>9366</v>
      </c>
      <c r="H58" s="119">
        <v>30037</v>
      </c>
      <c r="I58" s="119">
        <v>30037</v>
      </c>
      <c r="J58" s="119">
        <v>28003</v>
      </c>
      <c r="K58" s="119">
        <v>57352</v>
      </c>
      <c r="L58" s="119">
        <v>103352</v>
      </c>
      <c r="M58" s="127">
        <v>34.371602833308543</v>
      </c>
      <c r="N58" s="6"/>
      <c r="O58" s="101"/>
      <c r="P58" s="25"/>
      <c r="Q58" s="25" t="s">
        <v>12</v>
      </c>
      <c r="R58" s="2" t="s">
        <v>12</v>
      </c>
    </row>
    <row r="59" spans="1:22" ht="15.75" customHeight="1">
      <c r="A59" s="125" t="s">
        <v>272</v>
      </c>
      <c r="B59" s="122" t="s">
        <v>273</v>
      </c>
      <c r="C59" s="306">
        <v>150000</v>
      </c>
      <c r="D59" s="298"/>
      <c r="E59" s="790">
        <v>112255</v>
      </c>
      <c r="F59" s="122">
        <v>66255</v>
      </c>
      <c r="G59" s="122">
        <v>5634</v>
      </c>
      <c r="H59" s="791">
        <v>18355</v>
      </c>
      <c r="I59" s="122">
        <v>18355</v>
      </c>
      <c r="J59" s="122">
        <v>16885</v>
      </c>
      <c r="K59" s="122">
        <v>47900</v>
      </c>
      <c r="L59" s="122">
        <v>93900</v>
      </c>
      <c r="M59" s="128">
        <v>27.703569541921365</v>
      </c>
      <c r="O59" s="534"/>
      <c r="P59" s="130"/>
    </row>
    <row r="60" spans="1:22" ht="13.5" customHeight="1">
      <c r="A60" s="120" t="s">
        <v>274</v>
      </c>
      <c r="B60" s="121" t="s">
        <v>275</v>
      </c>
      <c r="C60" s="306">
        <v>50000</v>
      </c>
      <c r="D60" s="298"/>
      <c r="E60" s="790">
        <v>13484</v>
      </c>
      <c r="F60" s="122">
        <v>13484</v>
      </c>
      <c r="G60" s="122">
        <v>3200</v>
      </c>
      <c r="H60" s="791">
        <v>6550</v>
      </c>
      <c r="I60" s="122">
        <v>6550</v>
      </c>
      <c r="J60" s="122">
        <v>6550</v>
      </c>
      <c r="K60" s="122">
        <v>6934</v>
      </c>
      <c r="L60" s="122">
        <v>6934</v>
      </c>
      <c r="M60" s="128">
        <v>48.576090180955205</v>
      </c>
      <c r="O60" s="25"/>
    </row>
    <row r="61" spans="1:22" ht="12" customHeight="1">
      <c r="A61" s="120">
        <v>143</v>
      </c>
      <c r="B61" s="121" t="s">
        <v>276</v>
      </c>
      <c r="C61" s="306">
        <v>10000</v>
      </c>
      <c r="D61" s="299"/>
      <c r="E61" s="790">
        <v>7650</v>
      </c>
      <c r="F61" s="122">
        <v>7650</v>
      </c>
      <c r="G61" s="122">
        <v>532</v>
      </c>
      <c r="H61" s="791">
        <v>5132</v>
      </c>
      <c r="I61" s="122">
        <v>5132</v>
      </c>
      <c r="J61" s="122">
        <v>4568</v>
      </c>
      <c r="K61" s="122">
        <v>2518</v>
      </c>
      <c r="L61" s="122">
        <v>2518</v>
      </c>
      <c r="M61" s="128">
        <v>67.084967320261441</v>
      </c>
      <c r="O61" s="25"/>
      <c r="R61" s="2" t="s">
        <v>12</v>
      </c>
    </row>
    <row r="62" spans="1:22">
      <c r="A62" s="126" t="s">
        <v>277</v>
      </c>
      <c r="B62" s="119" t="s">
        <v>278</v>
      </c>
      <c r="C62" s="305">
        <v>123336</v>
      </c>
      <c r="D62" s="297"/>
      <c r="E62" s="788">
        <v>65234</v>
      </c>
      <c r="F62" s="119">
        <v>65234</v>
      </c>
      <c r="G62" s="119">
        <v>2659.6600000000003</v>
      </c>
      <c r="H62" s="789">
        <v>12092.76</v>
      </c>
      <c r="I62" s="119">
        <v>8454.2999999999993</v>
      </c>
      <c r="J62" s="119">
        <v>4379.21</v>
      </c>
      <c r="K62" s="119">
        <v>53141.24</v>
      </c>
      <c r="L62" s="119">
        <v>53141.24</v>
      </c>
      <c r="M62" s="127">
        <v>18.537511113836342</v>
      </c>
      <c r="N62" s="6"/>
      <c r="O62" s="101"/>
      <c r="P62" s="25"/>
      <c r="Q62" s="25" t="s">
        <v>12</v>
      </c>
      <c r="R62" s="2" t="s">
        <v>12</v>
      </c>
    </row>
    <row r="63" spans="1:22" ht="15" customHeight="1">
      <c r="A63" s="125" t="s">
        <v>279</v>
      </c>
      <c r="B63" s="122" t="s">
        <v>273</v>
      </c>
      <c r="C63" s="306">
        <v>58056</v>
      </c>
      <c r="D63" s="298"/>
      <c r="E63" s="790">
        <v>37756</v>
      </c>
      <c r="F63" s="122">
        <v>37756</v>
      </c>
      <c r="G63" s="122">
        <v>2155.84</v>
      </c>
      <c r="H63" s="791">
        <v>5781.12</v>
      </c>
      <c r="I63" s="122">
        <v>5781.12</v>
      </c>
      <c r="J63" s="122">
        <v>3858.1</v>
      </c>
      <c r="K63" s="122">
        <v>31974.880000000001</v>
      </c>
      <c r="L63" s="122">
        <v>31974.880000000001</v>
      </c>
      <c r="M63" s="128">
        <v>15.311791503337219</v>
      </c>
      <c r="O63" s="645"/>
      <c r="P63" s="130"/>
      <c r="Q63" s="25"/>
    </row>
    <row r="64" spans="1:22" ht="12.75" customHeight="1">
      <c r="A64" s="120" t="s">
        <v>280</v>
      </c>
      <c r="B64" s="121" t="s">
        <v>275</v>
      </c>
      <c r="C64" s="306">
        <v>41500</v>
      </c>
      <c r="D64" s="299"/>
      <c r="E64" s="790">
        <v>13000</v>
      </c>
      <c r="F64" s="122">
        <v>13000</v>
      </c>
      <c r="G64" s="122"/>
      <c r="H64" s="799">
        <v>5219.76</v>
      </c>
      <c r="I64" s="122">
        <v>1581.3</v>
      </c>
      <c r="J64" s="122"/>
      <c r="K64" s="122">
        <v>7780.24</v>
      </c>
      <c r="L64" s="122">
        <v>7780.24</v>
      </c>
      <c r="M64" s="128">
        <v>40.152000000000001</v>
      </c>
      <c r="O64" s="25"/>
    </row>
    <row r="65" spans="1:18" ht="12.75" customHeight="1">
      <c r="A65" s="120">
        <v>153</v>
      </c>
      <c r="B65" s="121" t="s">
        <v>281</v>
      </c>
      <c r="C65" s="306">
        <v>23780</v>
      </c>
      <c r="D65" s="298"/>
      <c r="E65" s="790">
        <v>11478</v>
      </c>
      <c r="F65" s="122">
        <v>11478</v>
      </c>
      <c r="G65" s="122">
        <v>394.9</v>
      </c>
      <c r="H65" s="799">
        <v>584.57999999999993</v>
      </c>
      <c r="I65" s="306">
        <v>584.58000000000004</v>
      </c>
      <c r="J65" s="122">
        <v>235.84</v>
      </c>
      <c r="K65" s="122">
        <v>10893.42</v>
      </c>
      <c r="L65" s="122">
        <v>10893.42</v>
      </c>
      <c r="M65" s="128">
        <v>5.0930475692629376</v>
      </c>
      <c r="O65" s="25"/>
    </row>
    <row r="66" spans="1:18" ht="14.1" customHeight="1">
      <c r="A66" s="120">
        <v>154</v>
      </c>
      <c r="B66" s="121" t="s">
        <v>282</v>
      </c>
      <c r="C66" s="306"/>
      <c r="D66" s="298"/>
      <c r="E66" s="790">
        <v>3000</v>
      </c>
      <c r="F66" s="122">
        <v>3000</v>
      </c>
      <c r="G66" s="122">
        <v>108.92</v>
      </c>
      <c r="H66" s="799">
        <v>507.3</v>
      </c>
      <c r="I66" s="122">
        <v>507.3</v>
      </c>
      <c r="J66" s="122">
        <v>285.27</v>
      </c>
      <c r="K66" s="122">
        <v>2492.6999999999998</v>
      </c>
      <c r="L66" s="122">
        <v>2492.6999999999998</v>
      </c>
      <c r="M66" s="128">
        <v>16.91</v>
      </c>
      <c r="O66" s="25"/>
    </row>
    <row r="67" spans="1:18" ht="15.75" customHeight="1">
      <c r="A67" s="126" t="s">
        <v>283</v>
      </c>
      <c r="B67" s="119" t="s">
        <v>284</v>
      </c>
      <c r="C67" s="305">
        <v>274019</v>
      </c>
      <c r="D67" s="297"/>
      <c r="E67" s="788">
        <v>549845</v>
      </c>
      <c r="F67" s="119">
        <v>549845</v>
      </c>
      <c r="G67" s="119">
        <v>141009.46</v>
      </c>
      <c r="H67" s="798">
        <v>284833.09999999998</v>
      </c>
      <c r="I67" s="119">
        <v>22736.260000000002</v>
      </c>
      <c r="J67" s="119">
        <v>14730.64</v>
      </c>
      <c r="K67" s="119">
        <v>265011.90000000002</v>
      </c>
      <c r="L67" s="126">
        <v>265011.90000000002</v>
      </c>
      <c r="M67" s="127">
        <v>51.802435231747125</v>
      </c>
      <c r="O67" s="101"/>
      <c r="P67" s="25"/>
      <c r="Q67" s="25"/>
    </row>
    <row r="68" spans="1:18" ht="0.75" customHeight="1">
      <c r="A68" s="120">
        <v>162</v>
      </c>
      <c r="B68" s="122" t="s">
        <v>285</v>
      </c>
      <c r="C68" s="306">
        <v>0</v>
      </c>
      <c r="D68" s="298"/>
      <c r="E68" s="790">
        <v>0</v>
      </c>
      <c r="F68" s="122">
        <v>0</v>
      </c>
      <c r="G68" s="122"/>
      <c r="H68" s="799"/>
      <c r="I68" s="122"/>
      <c r="J68" s="122"/>
      <c r="K68" s="119">
        <v>0</v>
      </c>
      <c r="L68" s="126">
        <v>0</v>
      </c>
      <c r="M68" s="127"/>
      <c r="O68" s="25"/>
    </row>
    <row r="69" spans="1:18" ht="13.5" hidden="1" customHeight="1">
      <c r="A69" s="125" t="s">
        <v>286</v>
      </c>
      <c r="B69" s="122" t="s">
        <v>287</v>
      </c>
      <c r="C69" s="306"/>
      <c r="D69" s="298"/>
      <c r="E69" s="790">
        <v>0</v>
      </c>
      <c r="F69" s="122">
        <v>0</v>
      </c>
      <c r="G69" s="122"/>
      <c r="H69" s="799">
        <v>0</v>
      </c>
      <c r="I69" s="122"/>
      <c r="J69" s="122"/>
      <c r="K69" s="119">
        <v>0</v>
      </c>
      <c r="L69" s="126">
        <v>0</v>
      </c>
      <c r="M69" s="128" t="s">
        <v>12</v>
      </c>
      <c r="O69" s="25"/>
    </row>
    <row r="70" spans="1:18" ht="15" customHeight="1">
      <c r="A70" s="125" t="s">
        <v>288</v>
      </c>
      <c r="B70" s="122" t="s">
        <v>289</v>
      </c>
      <c r="C70" s="306"/>
      <c r="D70" s="298"/>
      <c r="E70" s="790">
        <v>273850</v>
      </c>
      <c r="F70" s="122">
        <v>273850</v>
      </c>
      <c r="G70" s="122">
        <v>56116.02</v>
      </c>
      <c r="H70" s="799">
        <v>84673.75</v>
      </c>
      <c r="I70" s="122">
        <v>23.28</v>
      </c>
      <c r="J70" s="122">
        <v>23.28</v>
      </c>
      <c r="K70" s="122">
        <v>189176.25</v>
      </c>
      <c r="L70" s="125">
        <v>189176.25</v>
      </c>
      <c r="M70" s="128">
        <v>30.919755340514879</v>
      </c>
      <c r="O70" s="25"/>
    </row>
    <row r="71" spans="1:18" ht="15" customHeight="1">
      <c r="A71" s="120">
        <v>165</v>
      </c>
      <c r="B71" s="122" t="s">
        <v>290</v>
      </c>
      <c r="C71" s="306">
        <v>146641</v>
      </c>
      <c r="D71" s="298"/>
      <c r="E71" s="790">
        <v>241205</v>
      </c>
      <c r="F71" s="122">
        <v>241205</v>
      </c>
      <c r="G71" s="122">
        <v>84630.16</v>
      </c>
      <c r="H71" s="799">
        <v>177649.93</v>
      </c>
      <c r="I71" s="122">
        <v>13198.75</v>
      </c>
      <c r="J71" s="122">
        <v>6952.96</v>
      </c>
      <c r="K71" s="122">
        <v>63555.070000000007</v>
      </c>
      <c r="L71" s="125">
        <v>63555.070000000007</v>
      </c>
      <c r="M71" s="128">
        <v>73.65101469704193</v>
      </c>
      <c r="O71" s="25"/>
      <c r="R71" s="25"/>
    </row>
    <row r="72" spans="1:18" ht="12.75" customHeight="1">
      <c r="A72" s="120" t="s">
        <v>291</v>
      </c>
      <c r="B72" s="121" t="s">
        <v>292</v>
      </c>
      <c r="C72" s="306">
        <v>127378</v>
      </c>
      <c r="D72" s="298"/>
      <c r="E72" s="790">
        <v>34790</v>
      </c>
      <c r="F72" s="122">
        <v>34790</v>
      </c>
      <c r="G72" s="122">
        <v>263.27999999999997</v>
      </c>
      <c r="H72" s="799">
        <v>22509.42</v>
      </c>
      <c r="I72" s="122">
        <v>9514.23</v>
      </c>
      <c r="J72" s="122">
        <v>7754.4</v>
      </c>
      <c r="K72" s="122">
        <v>12280.580000000002</v>
      </c>
      <c r="L72" s="125">
        <v>12280.580000000002</v>
      </c>
      <c r="M72" s="128">
        <v>64.700833572865761</v>
      </c>
      <c r="O72" s="25"/>
    </row>
    <row r="73" spans="1:18" ht="15.75" customHeight="1">
      <c r="A73" s="131">
        <v>170</v>
      </c>
      <c r="B73" s="132" t="s">
        <v>293</v>
      </c>
      <c r="C73" s="305">
        <v>312000</v>
      </c>
      <c r="D73" s="297"/>
      <c r="E73" s="788">
        <v>169000</v>
      </c>
      <c r="F73" s="119">
        <v>57616</v>
      </c>
      <c r="G73" s="119">
        <v>6478.03</v>
      </c>
      <c r="H73" s="798">
        <v>21574.5</v>
      </c>
      <c r="I73" s="119">
        <v>15623.5</v>
      </c>
      <c r="J73" s="119">
        <v>7746.1</v>
      </c>
      <c r="K73" s="119">
        <v>36041.5</v>
      </c>
      <c r="L73" s="119">
        <v>147425.5</v>
      </c>
      <c r="M73" s="127">
        <v>37.445327686753679</v>
      </c>
      <c r="O73" s="101"/>
    </row>
    <row r="74" spans="1:18" ht="13.5" hidden="1" customHeight="1">
      <c r="A74" s="133">
        <v>171</v>
      </c>
      <c r="B74" s="134" t="s">
        <v>294</v>
      </c>
      <c r="C74" s="306">
        <v>143000</v>
      </c>
      <c r="D74" s="298"/>
      <c r="E74" s="790"/>
      <c r="F74" s="122"/>
      <c r="G74" s="119"/>
      <c r="H74" s="798"/>
      <c r="I74" s="119"/>
      <c r="J74" s="119"/>
      <c r="K74" s="119">
        <v>0</v>
      </c>
      <c r="L74" s="122">
        <v>0</v>
      </c>
      <c r="M74" s="127"/>
      <c r="O74" s="25"/>
    </row>
    <row r="75" spans="1:18" ht="12.75" customHeight="1">
      <c r="A75" s="120" t="s">
        <v>295</v>
      </c>
      <c r="B75" s="121" t="s">
        <v>296</v>
      </c>
      <c r="C75" s="306">
        <v>169000</v>
      </c>
      <c r="D75" s="298"/>
      <c r="E75" s="790">
        <v>169000</v>
      </c>
      <c r="F75" s="122">
        <v>57616</v>
      </c>
      <c r="G75" s="122">
        <v>6478.03</v>
      </c>
      <c r="H75" s="799">
        <v>21574.5</v>
      </c>
      <c r="I75" s="122">
        <v>15623.5</v>
      </c>
      <c r="J75" s="122">
        <v>7746.1</v>
      </c>
      <c r="K75" s="122">
        <v>36041.5</v>
      </c>
      <c r="L75" s="122">
        <v>147425.5</v>
      </c>
      <c r="M75" s="128">
        <v>37.445327686753679</v>
      </c>
      <c r="O75" s="25"/>
    </row>
    <row r="76" spans="1:18">
      <c r="A76" s="126" t="s">
        <v>297</v>
      </c>
      <c r="B76" s="119" t="s">
        <v>298</v>
      </c>
      <c r="C76" s="305">
        <v>195992</v>
      </c>
      <c r="D76" s="297"/>
      <c r="E76" s="788">
        <v>255727</v>
      </c>
      <c r="F76" s="788">
        <v>255567</v>
      </c>
      <c r="G76" s="119">
        <v>34413.919999999998</v>
      </c>
      <c r="H76" s="798">
        <v>198137.8</v>
      </c>
      <c r="I76" s="119">
        <v>28276.78</v>
      </c>
      <c r="J76" s="119">
        <v>19386.96</v>
      </c>
      <c r="K76" s="119">
        <v>57429.200000000012</v>
      </c>
      <c r="L76" s="119">
        <v>57589.200000000012</v>
      </c>
      <c r="M76" s="127">
        <v>77.528710670782999</v>
      </c>
      <c r="N76" s="6"/>
      <c r="O76" s="101"/>
      <c r="Q76" s="25"/>
    </row>
    <row r="77" spans="1:18" ht="14.25" customHeight="1">
      <c r="A77" s="120">
        <v>181</v>
      </c>
      <c r="B77" s="122" t="s">
        <v>299</v>
      </c>
      <c r="C77" s="306">
        <v>25160</v>
      </c>
      <c r="D77" s="298"/>
      <c r="E77" s="790">
        <v>14235</v>
      </c>
      <c r="F77" s="122">
        <v>14075</v>
      </c>
      <c r="G77" s="122">
        <v>8774</v>
      </c>
      <c r="H77" s="799">
        <v>8774</v>
      </c>
      <c r="I77" s="122"/>
      <c r="J77" s="122"/>
      <c r="K77" s="122">
        <v>5301</v>
      </c>
      <c r="L77" s="122">
        <v>5461</v>
      </c>
      <c r="M77" s="127">
        <v>62.337477797513323</v>
      </c>
      <c r="O77" s="25"/>
    </row>
    <row r="78" spans="1:18" ht="14.25" customHeight="1">
      <c r="A78" s="125" t="s">
        <v>300</v>
      </c>
      <c r="B78" s="122" t="s">
        <v>301</v>
      </c>
      <c r="C78" s="306">
        <v>55209</v>
      </c>
      <c r="D78" s="298"/>
      <c r="E78" s="790">
        <v>61219</v>
      </c>
      <c r="F78" s="122">
        <v>61219</v>
      </c>
      <c r="G78" s="122">
        <v>8779.39</v>
      </c>
      <c r="H78" s="799">
        <v>47128.2</v>
      </c>
      <c r="I78" s="122">
        <v>8414.41</v>
      </c>
      <c r="J78" s="122">
        <v>6378.6</v>
      </c>
      <c r="K78" s="122">
        <v>14090.800000000003</v>
      </c>
      <c r="L78" s="122">
        <v>14090.800000000003</v>
      </c>
      <c r="M78" s="128">
        <v>76.982962805664911</v>
      </c>
      <c r="O78" s="25"/>
    </row>
    <row r="79" spans="1:18" ht="12.75" customHeight="1">
      <c r="A79" s="120">
        <v>183</v>
      </c>
      <c r="B79" s="122" t="s">
        <v>302</v>
      </c>
      <c r="C79" s="306">
        <v>5000</v>
      </c>
      <c r="D79" s="298"/>
      <c r="E79" s="790">
        <v>500</v>
      </c>
      <c r="F79" s="122">
        <v>500</v>
      </c>
      <c r="G79" s="122"/>
      <c r="H79" s="799">
        <v>0</v>
      </c>
      <c r="I79" s="122"/>
      <c r="J79" s="122"/>
      <c r="K79" s="122">
        <v>500</v>
      </c>
      <c r="L79" s="122">
        <v>500</v>
      </c>
      <c r="M79" s="128">
        <v>0</v>
      </c>
      <c r="O79" s="25"/>
    </row>
    <row r="80" spans="1:18" ht="12" customHeight="1">
      <c r="A80" s="120">
        <v>184</v>
      </c>
      <c r="B80" s="122" t="s">
        <v>303</v>
      </c>
      <c r="C80" s="306"/>
      <c r="D80" s="298"/>
      <c r="E80" s="790">
        <v>500</v>
      </c>
      <c r="F80" s="122">
        <v>500</v>
      </c>
      <c r="G80" s="122"/>
      <c r="H80" s="799">
        <v>0</v>
      </c>
      <c r="I80" s="122"/>
      <c r="J80" s="122"/>
      <c r="K80" s="122">
        <v>500</v>
      </c>
      <c r="L80" s="122">
        <v>500</v>
      </c>
      <c r="M80" s="128">
        <v>0</v>
      </c>
      <c r="O80" s="25"/>
    </row>
    <row r="81" spans="1:19" ht="12.75" customHeight="1">
      <c r="A81" s="120">
        <v>185</v>
      </c>
      <c r="B81" s="122" t="s">
        <v>304</v>
      </c>
      <c r="C81" s="306">
        <v>7120</v>
      </c>
      <c r="D81" s="298"/>
      <c r="E81" s="790">
        <v>55620</v>
      </c>
      <c r="F81" s="122">
        <v>55620</v>
      </c>
      <c r="G81" s="122">
        <v>6055.67</v>
      </c>
      <c r="H81" s="799">
        <v>32043.32</v>
      </c>
      <c r="I81" s="122">
        <v>573.52</v>
      </c>
      <c r="J81" s="122">
        <v>224.7</v>
      </c>
      <c r="K81" s="122">
        <v>23576.68</v>
      </c>
      <c r="L81" s="122">
        <v>23576.68</v>
      </c>
      <c r="M81" s="128">
        <v>57.611147069399493</v>
      </c>
      <c r="O81" s="25"/>
    </row>
    <row r="82" spans="1:19" ht="15.75" customHeight="1">
      <c r="A82" s="120">
        <v>189</v>
      </c>
      <c r="B82" s="121" t="s">
        <v>305</v>
      </c>
      <c r="C82" s="306">
        <v>103503</v>
      </c>
      <c r="D82" s="298"/>
      <c r="E82" s="790">
        <v>123653</v>
      </c>
      <c r="F82" s="122">
        <v>123653</v>
      </c>
      <c r="G82" s="122">
        <v>10804.86</v>
      </c>
      <c r="H82" s="799">
        <v>110192.28000000001</v>
      </c>
      <c r="I82" s="122">
        <v>19288.849999999999</v>
      </c>
      <c r="J82" s="122">
        <v>12783.66</v>
      </c>
      <c r="K82" s="122">
        <v>13460.719999999987</v>
      </c>
      <c r="L82" s="122">
        <v>13460.719999999987</v>
      </c>
      <c r="M82" s="128">
        <v>89.114117732687461</v>
      </c>
      <c r="O82" s="25"/>
    </row>
    <row r="83" spans="1:19" ht="12" customHeight="1">
      <c r="A83" s="461">
        <v>190</v>
      </c>
      <c r="B83" s="118" t="s">
        <v>306</v>
      </c>
      <c r="C83" s="305">
        <v>0</v>
      </c>
      <c r="D83" s="297"/>
      <c r="E83" s="788">
        <v>416496</v>
      </c>
      <c r="F83" s="119">
        <v>416496</v>
      </c>
      <c r="G83" s="119">
        <v>64421.11</v>
      </c>
      <c r="H83" s="798">
        <v>377137.59</v>
      </c>
      <c r="I83" s="119">
        <v>315666.01</v>
      </c>
      <c r="J83" s="119">
        <v>267274.89</v>
      </c>
      <c r="K83" s="119">
        <v>39358.409999999974</v>
      </c>
      <c r="L83" s="119">
        <v>39358.409999999974</v>
      </c>
      <c r="M83" s="127">
        <v>90.550110925435064</v>
      </c>
      <c r="O83" s="101"/>
    </row>
    <row r="84" spans="1:19" ht="15.75" customHeight="1">
      <c r="A84" s="462">
        <v>191</v>
      </c>
      <c r="B84" s="121" t="s">
        <v>307</v>
      </c>
      <c r="C84" s="305"/>
      <c r="D84" s="297"/>
      <c r="E84" s="790">
        <v>4800</v>
      </c>
      <c r="F84" s="122">
        <v>4800</v>
      </c>
      <c r="G84" s="122">
        <v>4722.76</v>
      </c>
      <c r="H84" s="799">
        <v>4722.76</v>
      </c>
      <c r="I84" s="122"/>
      <c r="J84" s="122"/>
      <c r="K84" s="122">
        <v>77.239999999999782</v>
      </c>
      <c r="L84" s="122">
        <v>77.239999999999782</v>
      </c>
      <c r="M84" s="128">
        <v>98.390833333333333</v>
      </c>
      <c r="O84" s="25"/>
    </row>
    <row r="85" spans="1:19" ht="15" customHeight="1">
      <c r="A85" s="462">
        <v>192</v>
      </c>
      <c r="B85" s="121" t="s">
        <v>308</v>
      </c>
      <c r="C85" s="306"/>
      <c r="D85" s="298"/>
      <c r="E85" s="790">
        <v>291790</v>
      </c>
      <c r="F85" s="122">
        <v>291790</v>
      </c>
      <c r="G85" s="122">
        <v>25365.27</v>
      </c>
      <c r="H85" s="799">
        <v>290650.96000000002</v>
      </c>
      <c r="I85" s="122">
        <v>287213.59000000003</v>
      </c>
      <c r="J85" s="122">
        <v>238253.8</v>
      </c>
      <c r="K85" s="122">
        <v>1139.039999999979</v>
      </c>
      <c r="L85" s="122">
        <v>1139.039999999979</v>
      </c>
      <c r="M85" s="128">
        <v>99.609637067754221</v>
      </c>
      <c r="O85" s="25"/>
    </row>
    <row r="86" spans="1:19" ht="13.5" customHeight="1">
      <c r="A86" s="462">
        <v>193</v>
      </c>
      <c r="B86" s="121" t="s">
        <v>309</v>
      </c>
      <c r="C86" s="306"/>
      <c r="D86" s="298"/>
      <c r="E86" s="790">
        <v>100</v>
      </c>
      <c r="F86" s="122">
        <v>100</v>
      </c>
      <c r="G86" s="122">
        <v>90</v>
      </c>
      <c r="H86" s="799">
        <v>90</v>
      </c>
      <c r="I86" s="122">
        <v>90</v>
      </c>
      <c r="J86" s="122">
        <v>90</v>
      </c>
      <c r="K86" s="122">
        <v>10</v>
      </c>
      <c r="L86" s="122">
        <v>10</v>
      </c>
      <c r="M86" s="128">
        <v>90</v>
      </c>
      <c r="O86" s="25"/>
    </row>
    <row r="87" spans="1:19" ht="12.75" customHeight="1">
      <c r="A87" s="462">
        <v>194</v>
      </c>
      <c r="B87" s="121" t="s">
        <v>310</v>
      </c>
      <c r="C87" s="306"/>
      <c r="D87" s="298"/>
      <c r="E87" s="790">
        <v>650</v>
      </c>
      <c r="F87" s="122">
        <v>650</v>
      </c>
      <c r="G87" s="122"/>
      <c r="H87" s="799">
        <v>311.14</v>
      </c>
      <c r="I87" s="122"/>
      <c r="J87" s="122">
        <v>311.14</v>
      </c>
      <c r="K87" s="122">
        <v>338.86</v>
      </c>
      <c r="L87" s="122">
        <v>338.86</v>
      </c>
      <c r="M87" s="128">
        <v>47.867692307692309</v>
      </c>
      <c r="O87" s="25"/>
    </row>
    <row r="88" spans="1:19" ht="13.5" customHeight="1">
      <c r="A88" s="462">
        <v>195</v>
      </c>
      <c r="B88" s="121" t="s">
        <v>311</v>
      </c>
      <c r="C88" s="306"/>
      <c r="D88" s="298"/>
      <c r="E88" s="790">
        <v>13150</v>
      </c>
      <c r="F88" s="122">
        <v>13150</v>
      </c>
      <c r="G88" s="122">
        <v>4912</v>
      </c>
      <c r="H88" s="799">
        <v>6542</v>
      </c>
      <c r="I88" s="791">
        <v>6542</v>
      </c>
      <c r="J88" s="122">
        <v>6076</v>
      </c>
      <c r="K88" s="122">
        <v>6608</v>
      </c>
      <c r="L88" s="122">
        <v>6608</v>
      </c>
      <c r="M88" s="128">
        <v>49.749049429657795</v>
      </c>
      <c r="O88" s="273"/>
    </row>
    <row r="89" spans="1:19" ht="13.5" customHeight="1">
      <c r="A89" s="462">
        <v>196</v>
      </c>
      <c r="B89" s="121" t="s">
        <v>312</v>
      </c>
      <c r="C89" s="306"/>
      <c r="D89" s="298"/>
      <c r="E89" s="790">
        <v>15280</v>
      </c>
      <c r="F89" s="122">
        <v>15280</v>
      </c>
      <c r="G89" s="122">
        <v>1546.5</v>
      </c>
      <c r="H89" s="791">
        <v>7132.44</v>
      </c>
      <c r="I89" s="791">
        <v>7132.44</v>
      </c>
      <c r="J89" s="122">
        <v>5729.44</v>
      </c>
      <c r="K89" s="122">
        <v>8147.56</v>
      </c>
      <c r="L89" s="122">
        <v>8147.56</v>
      </c>
      <c r="M89" s="128">
        <v>46.678272251308897</v>
      </c>
      <c r="O89" s="533"/>
    </row>
    <row r="90" spans="1:19" ht="14.25" customHeight="1">
      <c r="A90" s="462">
        <v>197</v>
      </c>
      <c r="B90" s="121" t="s">
        <v>313</v>
      </c>
      <c r="C90" s="306"/>
      <c r="D90" s="298"/>
      <c r="E90" s="790">
        <v>49925</v>
      </c>
      <c r="F90" s="122">
        <v>49925</v>
      </c>
      <c r="G90" s="122">
        <v>25965.58</v>
      </c>
      <c r="H90" s="799">
        <v>40716.04</v>
      </c>
      <c r="I90" s="122">
        <v>1345.61</v>
      </c>
      <c r="J90" s="122">
        <v>1804.74</v>
      </c>
      <c r="K90" s="122">
        <v>9208.9599999999991</v>
      </c>
      <c r="L90" s="122">
        <v>9208.9599999999991</v>
      </c>
      <c r="M90" s="128">
        <v>81.55441161742614</v>
      </c>
      <c r="O90" s="25"/>
    </row>
    <row r="91" spans="1:19" ht="14.25" customHeight="1">
      <c r="A91" s="462">
        <v>198</v>
      </c>
      <c r="B91" s="121" t="s">
        <v>606</v>
      </c>
      <c r="C91" s="135"/>
      <c r="D91" s="298"/>
      <c r="E91" s="790">
        <v>8658</v>
      </c>
      <c r="F91" s="122">
        <v>8658</v>
      </c>
      <c r="G91" s="122"/>
      <c r="H91" s="799">
        <v>8182</v>
      </c>
      <c r="I91" s="122">
        <v>3112</v>
      </c>
      <c r="J91" s="122">
        <v>4127.9799999999996</v>
      </c>
      <c r="K91" s="122">
        <v>476</v>
      </c>
      <c r="L91" s="122">
        <v>476</v>
      </c>
      <c r="M91" s="128">
        <v>94.502194502194499</v>
      </c>
      <c r="O91" s="25"/>
    </row>
    <row r="92" spans="1:19" ht="19.5" customHeight="1">
      <c r="A92" s="463">
        <v>199</v>
      </c>
      <c r="B92" s="136" t="s">
        <v>314</v>
      </c>
      <c r="C92" s="307"/>
      <c r="D92" s="300"/>
      <c r="E92" s="790">
        <v>32143</v>
      </c>
      <c r="F92" s="122">
        <v>32143</v>
      </c>
      <c r="G92" s="122">
        <v>1819</v>
      </c>
      <c r="H92" s="799">
        <v>18790.25</v>
      </c>
      <c r="I92" s="122">
        <v>10230.370000000001</v>
      </c>
      <c r="J92" s="122">
        <v>10881.79</v>
      </c>
      <c r="K92" s="122">
        <v>13352.75</v>
      </c>
      <c r="L92" s="122">
        <v>13352.75</v>
      </c>
      <c r="M92" s="128">
        <v>58.458295740907815</v>
      </c>
      <c r="O92" s="25"/>
    </row>
    <row r="93" spans="1:19" ht="3.75" hidden="1" customHeight="1" thickBot="1">
      <c r="A93" s="462"/>
      <c r="B93" s="136"/>
      <c r="C93" s="465"/>
      <c r="D93" s="368"/>
      <c r="E93" s="801"/>
      <c r="F93" s="802"/>
      <c r="G93" s="802"/>
      <c r="H93" s="802"/>
      <c r="I93" s="802"/>
      <c r="J93" s="802"/>
      <c r="K93" s="119">
        <v>0</v>
      </c>
      <c r="L93" s="119">
        <v>0</v>
      </c>
      <c r="M93" s="128"/>
      <c r="O93" s="25"/>
    </row>
    <row r="94" spans="1:19" ht="21.75" customHeight="1">
      <c r="A94" s="466" t="s">
        <v>315</v>
      </c>
      <c r="B94" s="467" t="s">
        <v>316</v>
      </c>
      <c r="C94" s="468">
        <v>1027428</v>
      </c>
      <c r="D94" s="469">
        <v>0</v>
      </c>
      <c r="E94" s="803">
        <v>1296018</v>
      </c>
      <c r="F94" s="470">
        <v>1251568</v>
      </c>
      <c r="G94" s="470">
        <v>218080.69999999998</v>
      </c>
      <c r="H94" s="470">
        <v>768779.21100000001</v>
      </c>
      <c r="I94" s="470">
        <v>359589.45999999996</v>
      </c>
      <c r="J94" s="470">
        <v>242897.68</v>
      </c>
      <c r="K94" s="804">
        <v>482788.78899999999</v>
      </c>
      <c r="L94" s="468">
        <v>527238.78899999999</v>
      </c>
      <c r="M94" s="640">
        <v>61.42528500249287</v>
      </c>
      <c r="O94" s="101"/>
      <c r="P94" s="25"/>
      <c r="Q94" s="25"/>
      <c r="R94" s="1"/>
    </row>
    <row r="95" spans="1:19" ht="16.5" customHeight="1">
      <c r="A95" s="137" t="s">
        <v>317</v>
      </c>
      <c r="B95" s="137" t="s">
        <v>318</v>
      </c>
      <c r="C95" s="308">
        <v>61924</v>
      </c>
      <c r="D95" s="301"/>
      <c r="E95" s="805">
        <v>55604</v>
      </c>
      <c r="F95" s="806">
        <v>42604</v>
      </c>
      <c r="G95" s="805">
        <v>4270.54</v>
      </c>
      <c r="H95" s="805">
        <v>5769.6299999999992</v>
      </c>
      <c r="I95" s="138">
        <v>3719.63</v>
      </c>
      <c r="J95" s="138">
        <v>1472.4699999999998</v>
      </c>
      <c r="K95" s="807">
        <v>36834.370000000003</v>
      </c>
      <c r="L95" s="138">
        <v>49834.37</v>
      </c>
      <c r="M95" s="142">
        <v>13.542460801802646</v>
      </c>
      <c r="O95" s="101"/>
      <c r="P95" s="25"/>
      <c r="Q95" s="143"/>
      <c r="S95" t="s">
        <v>12</v>
      </c>
    </row>
    <row r="96" spans="1:19" ht="13.5" customHeight="1">
      <c r="A96" s="135" t="s">
        <v>319</v>
      </c>
      <c r="B96" s="139" t="s">
        <v>320</v>
      </c>
      <c r="C96" s="309">
        <v>56824</v>
      </c>
      <c r="D96" s="298"/>
      <c r="E96" s="808">
        <v>48924</v>
      </c>
      <c r="F96" s="135">
        <v>35924</v>
      </c>
      <c r="G96" s="808">
        <v>3056.74</v>
      </c>
      <c r="H96" s="791">
        <v>4230.5199999999995</v>
      </c>
      <c r="I96" s="122">
        <v>3380.52</v>
      </c>
      <c r="J96" s="139">
        <v>1408.36</v>
      </c>
      <c r="K96" s="809">
        <v>31693.48</v>
      </c>
      <c r="L96" s="338">
        <v>44693.48</v>
      </c>
      <c r="M96" s="144">
        <v>11.776305533904909</v>
      </c>
      <c r="O96" s="533"/>
    </row>
    <row r="97" spans="1:18" ht="13.5" customHeight="1">
      <c r="A97" s="462" t="s">
        <v>321</v>
      </c>
      <c r="B97" s="140" t="s">
        <v>322</v>
      </c>
      <c r="C97" s="309">
        <v>5100</v>
      </c>
      <c r="D97" s="298"/>
      <c r="E97" s="808">
        <v>6680</v>
      </c>
      <c r="F97" s="135">
        <v>6680</v>
      </c>
      <c r="G97" s="810">
        <v>1213.8</v>
      </c>
      <c r="H97" s="791">
        <v>1539.11</v>
      </c>
      <c r="I97" s="122">
        <v>339.11</v>
      </c>
      <c r="J97" s="139">
        <v>64.11</v>
      </c>
      <c r="K97" s="809">
        <v>5140.8900000000003</v>
      </c>
      <c r="L97" s="338">
        <v>5140.8900000000003</v>
      </c>
      <c r="M97" s="144">
        <v>23.04056886227545</v>
      </c>
      <c r="O97" s="25"/>
      <c r="P97" s="25"/>
      <c r="Q97" s="25"/>
    </row>
    <row r="98" spans="1:18">
      <c r="A98" s="24" t="s">
        <v>323</v>
      </c>
      <c r="B98" s="141" t="s">
        <v>324</v>
      </c>
      <c r="C98" s="310">
        <v>43200</v>
      </c>
      <c r="D98" s="297"/>
      <c r="E98" s="811">
        <v>32404</v>
      </c>
      <c r="F98" s="812">
        <v>12404</v>
      </c>
      <c r="G98" s="812">
        <v>546</v>
      </c>
      <c r="H98" s="789">
        <v>4297.32</v>
      </c>
      <c r="I98" s="811">
        <v>2351.8000000000002</v>
      </c>
      <c r="J98" s="811">
        <v>254.09</v>
      </c>
      <c r="K98" s="119">
        <v>8106.68</v>
      </c>
      <c r="L98" s="141">
        <v>28106.68</v>
      </c>
      <c r="M98" s="152">
        <v>34.644630764269593</v>
      </c>
      <c r="O98" s="101"/>
    </row>
    <row r="99" spans="1:18" ht="12" customHeight="1">
      <c r="A99" s="135" t="s">
        <v>325</v>
      </c>
      <c r="B99" s="139" t="s">
        <v>326</v>
      </c>
      <c r="C99" s="309">
        <v>20000</v>
      </c>
      <c r="D99" s="298"/>
      <c r="E99" s="808">
        <v>14354</v>
      </c>
      <c r="F99" s="135">
        <v>4354</v>
      </c>
      <c r="G99" s="810"/>
      <c r="H99" s="791">
        <v>2169.36</v>
      </c>
      <c r="I99" s="122">
        <v>2169.36</v>
      </c>
      <c r="J99" s="139">
        <v>128.65</v>
      </c>
      <c r="K99" s="122">
        <v>2184.64</v>
      </c>
      <c r="L99" s="139">
        <v>12184.64</v>
      </c>
      <c r="M99" s="144">
        <v>49.824529168580618</v>
      </c>
      <c r="O99" s="25"/>
    </row>
    <row r="100" spans="1:18" ht="12" customHeight="1">
      <c r="A100" s="462" t="s">
        <v>327</v>
      </c>
      <c r="B100" s="140" t="s">
        <v>328</v>
      </c>
      <c r="C100" s="309">
        <v>10000</v>
      </c>
      <c r="D100" s="298"/>
      <c r="E100" s="808">
        <v>8150</v>
      </c>
      <c r="F100" s="135">
        <v>3150</v>
      </c>
      <c r="G100" s="810"/>
      <c r="H100" s="791">
        <v>1580.89</v>
      </c>
      <c r="I100" s="122">
        <v>84.18</v>
      </c>
      <c r="J100" s="139">
        <v>84.18</v>
      </c>
      <c r="K100" s="122">
        <v>1569.11</v>
      </c>
      <c r="L100" s="139">
        <v>6569.11</v>
      </c>
      <c r="M100" s="144">
        <v>50.186984126984129</v>
      </c>
      <c r="O100" s="25"/>
    </row>
    <row r="101" spans="1:18" ht="12" customHeight="1">
      <c r="A101" s="462" t="s">
        <v>329</v>
      </c>
      <c r="B101" s="140" t="s">
        <v>330</v>
      </c>
      <c r="C101" s="309">
        <v>3200</v>
      </c>
      <c r="D101" s="298"/>
      <c r="E101" s="808">
        <v>1650</v>
      </c>
      <c r="F101" s="135">
        <v>1650</v>
      </c>
      <c r="G101" s="810">
        <v>57</v>
      </c>
      <c r="H101" s="791">
        <v>58.07</v>
      </c>
      <c r="I101" s="122">
        <v>58.07</v>
      </c>
      <c r="J101" s="139">
        <v>1.07</v>
      </c>
      <c r="K101" s="122">
        <v>1591.93</v>
      </c>
      <c r="L101" s="139">
        <v>1591.93</v>
      </c>
      <c r="M101" s="144">
        <v>3.5193939393939395</v>
      </c>
      <c r="O101" s="25"/>
    </row>
    <row r="102" spans="1:18" ht="13.5" customHeight="1">
      <c r="A102" s="462" t="s">
        <v>331</v>
      </c>
      <c r="B102" s="140" t="s">
        <v>332</v>
      </c>
      <c r="C102" s="309">
        <v>10000</v>
      </c>
      <c r="D102" s="298"/>
      <c r="E102" s="808">
        <v>7175</v>
      </c>
      <c r="F102" s="135">
        <v>2175</v>
      </c>
      <c r="G102" s="810">
        <v>448.81</v>
      </c>
      <c r="H102" s="791">
        <v>448.81</v>
      </c>
      <c r="I102" s="122"/>
      <c r="J102" s="139"/>
      <c r="K102" s="122">
        <v>1726.19</v>
      </c>
      <c r="L102" s="139">
        <v>6726.19</v>
      </c>
      <c r="M102" s="144">
        <v>20.634942528735632</v>
      </c>
      <c r="O102" s="25"/>
    </row>
    <row r="103" spans="1:18" ht="13.5" customHeight="1">
      <c r="A103" s="462" t="s">
        <v>333</v>
      </c>
      <c r="B103" s="140" t="s">
        <v>334</v>
      </c>
      <c r="C103" s="306"/>
      <c r="D103" s="298"/>
      <c r="E103" s="790">
        <v>1075</v>
      </c>
      <c r="F103" s="125">
        <v>1075</v>
      </c>
      <c r="G103" s="810">
        <v>40.19</v>
      </c>
      <c r="H103" s="791">
        <v>40.19</v>
      </c>
      <c r="I103" s="122">
        <v>40.19</v>
      </c>
      <c r="J103" s="139">
        <v>40.19</v>
      </c>
      <c r="K103" s="122">
        <v>1034.81</v>
      </c>
      <c r="L103" s="139">
        <v>1034.81</v>
      </c>
      <c r="M103" s="144">
        <v>3.7386046511627908</v>
      </c>
      <c r="O103" s="25"/>
    </row>
    <row r="104" spans="1:18" ht="20.25" customHeight="1">
      <c r="A104" s="464" t="s">
        <v>335</v>
      </c>
      <c r="B104" s="138" t="s">
        <v>336</v>
      </c>
      <c r="C104" s="308">
        <v>236371</v>
      </c>
      <c r="D104" s="301"/>
      <c r="E104" s="805">
        <v>233061</v>
      </c>
      <c r="F104" s="138">
        <v>233061</v>
      </c>
      <c r="G104" s="138">
        <v>3219.06</v>
      </c>
      <c r="H104" s="138">
        <v>165741.26999999999</v>
      </c>
      <c r="I104" s="813">
        <v>49107.780000000006</v>
      </c>
      <c r="J104" s="813">
        <v>23851.469999999998</v>
      </c>
      <c r="K104" s="807">
        <v>67319.73000000001</v>
      </c>
      <c r="L104" s="138">
        <v>67319.73000000001</v>
      </c>
      <c r="M104" s="142">
        <v>71.114974191306132</v>
      </c>
      <c r="N104" s="6"/>
      <c r="O104" s="101"/>
      <c r="P104" s="25"/>
      <c r="Q104" s="25"/>
      <c r="R104" s="25"/>
    </row>
    <row r="105" spans="1:18" ht="12" customHeight="1">
      <c r="A105" s="135" t="s">
        <v>337</v>
      </c>
      <c r="B105" s="139" t="s">
        <v>338</v>
      </c>
      <c r="C105" s="309">
        <v>155000</v>
      </c>
      <c r="D105" s="298"/>
      <c r="E105" s="808">
        <v>99700</v>
      </c>
      <c r="F105" s="814">
        <v>99700</v>
      </c>
      <c r="G105" s="810"/>
      <c r="H105" s="791">
        <v>81072</v>
      </c>
      <c r="I105" s="122">
        <v>30628.47</v>
      </c>
      <c r="J105" s="139">
        <v>16738.439999999999</v>
      </c>
      <c r="K105" s="809">
        <v>18628</v>
      </c>
      <c r="L105" s="338">
        <v>18628</v>
      </c>
      <c r="M105" s="144">
        <v>81.315947843530594</v>
      </c>
      <c r="O105" s="25"/>
      <c r="P105" s="1"/>
    </row>
    <row r="106" spans="1:18" ht="12" customHeight="1">
      <c r="A106" s="462">
        <v>222</v>
      </c>
      <c r="B106" s="139" t="s">
        <v>339</v>
      </c>
      <c r="C106" s="309">
        <v>36336</v>
      </c>
      <c r="D106" s="298"/>
      <c r="E106" s="808">
        <v>101336</v>
      </c>
      <c r="F106" s="135">
        <v>101336</v>
      </c>
      <c r="G106" s="810">
        <v>3079.74</v>
      </c>
      <c r="H106" s="791">
        <v>60662.039999999994</v>
      </c>
      <c r="I106" s="122">
        <v>5036.62</v>
      </c>
      <c r="J106" s="139">
        <v>2204.8200000000002</v>
      </c>
      <c r="K106" s="809">
        <v>40673.960000000006</v>
      </c>
      <c r="L106" s="338">
        <v>40673.960000000006</v>
      </c>
      <c r="M106" s="144">
        <v>59.862279940001571</v>
      </c>
      <c r="O106" s="25"/>
    </row>
    <row r="107" spans="1:18" ht="16.149999999999999" customHeight="1">
      <c r="A107" s="462" t="s">
        <v>340</v>
      </c>
      <c r="B107" s="140" t="s">
        <v>341</v>
      </c>
      <c r="C107" s="309">
        <v>33835</v>
      </c>
      <c r="D107" s="298"/>
      <c r="E107" s="808">
        <v>18575</v>
      </c>
      <c r="F107" s="135">
        <v>18575</v>
      </c>
      <c r="G107" s="135"/>
      <c r="H107" s="791">
        <v>16570</v>
      </c>
      <c r="I107" s="122">
        <v>6005.46</v>
      </c>
      <c r="J107" s="139">
        <v>3451.41</v>
      </c>
      <c r="K107" s="809">
        <v>2005</v>
      </c>
      <c r="L107" s="338">
        <v>2005</v>
      </c>
      <c r="M107" s="144">
        <v>89.205921938088835</v>
      </c>
      <c r="O107" s="25"/>
    </row>
    <row r="108" spans="1:18" ht="14.25" customHeight="1">
      <c r="A108" s="462" t="s">
        <v>342</v>
      </c>
      <c r="B108" s="140" t="s">
        <v>343</v>
      </c>
      <c r="C108" s="309">
        <v>6200</v>
      </c>
      <c r="D108" s="298"/>
      <c r="E108" s="808">
        <v>12150</v>
      </c>
      <c r="F108" s="135">
        <v>12150</v>
      </c>
      <c r="G108" s="810">
        <v>139.32</v>
      </c>
      <c r="H108" s="791">
        <v>7094.57</v>
      </c>
      <c r="I108" s="122">
        <v>7094.57</v>
      </c>
      <c r="J108" s="139">
        <v>1244.45</v>
      </c>
      <c r="K108" s="809">
        <v>5055.43</v>
      </c>
      <c r="L108" s="338">
        <v>5055.43</v>
      </c>
      <c r="M108" s="144">
        <v>58.391522633744856</v>
      </c>
      <c r="O108" s="25"/>
    </row>
    <row r="109" spans="1:18" ht="14.45" customHeight="1">
      <c r="A109" s="462">
        <v>229</v>
      </c>
      <c r="B109" s="140" t="s">
        <v>344</v>
      </c>
      <c r="C109" s="309">
        <v>5000</v>
      </c>
      <c r="D109" s="298"/>
      <c r="E109" s="808">
        <v>1300</v>
      </c>
      <c r="F109" s="135">
        <v>1300</v>
      </c>
      <c r="G109" s="810"/>
      <c r="H109" s="791">
        <v>342.66</v>
      </c>
      <c r="I109" s="122">
        <v>342.66</v>
      </c>
      <c r="J109" s="139">
        <v>212.35</v>
      </c>
      <c r="K109" s="809">
        <v>957.33999999999992</v>
      </c>
      <c r="L109" s="338">
        <v>957.33999999999992</v>
      </c>
      <c r="M109" s="144">
        <v>26.358461538461537</v>
      </c>
      <c r="O109" s="25"/>
    </row>
    <row r="110" spans="1:18" ht="16.5" customHeight="1">
      <c r="A110" s="464" t="s">
        <v>345</v>
      </c>
      <c r="B110" s="138" t="s">
        <v>346</v>
      </c>
      <c r="C110" s="308">
        <v>57364</v>
      </c>
      <c r="D110" s="301"/>
      <c r="E110" s="805">
        <v>96240</v>
      </c>
      <c r="F110" s="806">
        <v>96240</v>
      </c>
      <c r="G110" s="806">
        <v>12527.28</v>
      </c>
      <c r="H110" s="806">
        <v>74094.609999999986</v>
      </c>
      <c r="I110" s="813">
        <v>54353.069999999992</v>
      </c>
      <c r="J110" s="813">
        <v>35103.08</v>
      </c>
      <c r="K110" s="807">
        <v>22145.390000000014</v>
      </c>
      <c r="L110" s="138">
        <v>22145.390000000014</v>
      </c>
      <c r="M110" s="142">
        <v>76.98941188694927</v>
      </c>
      <c r="O110" s="101"/>
    </row>
    <row r="111" spans="1:18" ht="12.75" customHeight="1">
      <c r="A111" s="135" t="s">
        <v>347</v>
      </c>
      <c r="B111" s="139" t="s">
        <v>348</v>
      </c>
      <c r="C111" s="309">
        <v>25027</v>
      </c>
      <c r="D111" s="298"/>
      <c r="E111" s="808">
        <v>29177</v>
      </c>
      <c r="F111" s="135">
        <v>29177</v>
      </c>
      <c r="G111" s="810">
        <v>10598.65</v>
      </c>
      <c r="H111" s="791">
        <v>17730.629999999997</v>
      </c>
      <c r="I111" s="122">
        <v>7131.98</v>
      </c>
      <c r="J111" s="139"/>
      <c r="K111" s="809">
        <v>11446.370000000003</v>
      </c>
      <c r="L111" s="338">
        <v>11446.370000000003</v>
      </c>
      <c r="M111" s="144">
        <v>60.76920176851629</v>
      </c>
      <c r="O111" s="25"/>
    </row>
    <row r="112" spans="1:18" ht="12.75" customHeight="1">
      <c r="A112" s="462" t="s">
        <v>349</v>
      </c>
      <c r="B112" s="140" t="s">
        <v>350</v>
      </c>
      <c r="C112" s="309">
        <v>21717</v>
      </c>
      <c r="D112" s="298"/>
      <c r="E112" s="808">
        <v>62417</v>
      </c>
      <c r="F112" s="135">
        <v>62417</v>
      </c>
      <c r="G112" s="810">
        <v>1834.2</v>
      </c>
      <c r="H112" s="791">
        <v>53715.319999999992</v>
      </c>
      <c r="I112" s="122">
        <v>44658.03</v>
      </c>
      <c r="J112" s="139">
        <v>35009.620000000003</v>
      </c>
      <c r="K112" s="809">
        <v>8701.6800000000076</v>
      </c>
      <c r="L112" s="338">
        <v>8701.6800000000076</v>
      </c>
      <c r="M112" s="144">
        <v>86.058798083855351</v>
      </c>
      <c r="O112" s="25"/>
    </row>
    <row r="113" spans="1:20" ht="15" customHeight="1">
      <c r="A113" s="462" t="s">
        <v>351</v>
      </c>
      <c r="B113" s="140" t="s">
        <v>352</v>
      </c>
      <c r="C113" s="309">
        <v>10620</v>
      </c>
      <c r="D113" s="298"/>
      <c r="E113" s="808">
        <v>4646</v>
      </c>
      <c r="F113" s="135">
        <v>4646</v>
      </c>
      <c r="G113" s="810">
        <v>94.43</v>
      </c>
      <c r="H113" s="791">
        <v>2648.66</v>
      </c>
      <c r="I113" s="122">
        <v>2563.06</v>
      </c>
      <c r="J113" s="139">
        <v>93.46</v>
      </c>
      <c r="K113" s="122">
        <v>1997.3400000000001</v>
      </c>
      <c r="L113" s="139">
        <v>1997.3400000000001</v>
      </c>
      <c r="M113" s="144">
        <v>57.009470512268621</v>
      </c>
      <c r="O113" s="25"/>
      <c r="Q113" t="s">
        <v>12</v>
      </c>
    </row>
    <row r="114" spans="1:20" ht="15" customHeight="1">
      <c r="A114" s="464" t="s">
        <v>353</v>
      </c>
      <c r="B114" s="138" t="s">
        <v>354</v>
      </c>
      <c r="C114" s="308">
        <v>123034</v>
      </c>
      <c r="D114" s="301"/>
      <c r="E114" s="805">
        <v>82247</v>
      </c>
      <c r="F114" s="806">
        <v>82247</v>
      </c>
      <c r="G114" s="806">
        <v>10541.54</v>
      </c>
      <c r="H114" s="806">
        <v>57675.66</v>
      </c>
      <c r="I114" s="138">
        <v>33540.19</v>
      </c>
      <c r="J114" s="138">
        <v>31219.32</v>
      </c>
      <c r="K114" s="807">
        <v>24571.339999999997</v>
      </c>
      <c r="L114" s="138">
        <v>24571.339999999997</v>
      </c>
      <c r="M114" s="142">
        <v>70.124940727321359</v>
      </c>
      <c r="O114" s="101"/>
    </row>
    <row r="115" spans="1:20" ht="15.75" customHeight="1">
      <c r="A115" s="462" t="s">
        <v>355</v>
      </c>
      <c r="B115" s="139" t="s">
        <v>356</v>
      </c>
      <c r="C115" s="309">
        <v>1443</v>
      </c>
      <c r="D115" s="298"/>
      <c r="E115" s="808">
        <v>1593</v>
      </c>
      <c r="F115" s="135">
        <v>1593</v>
      </c>
      <c r="G115" s="810">
        <v>195.75</v>
      </c>
      <c r="H115" s="791">
        <v>195.75</v>
      </c>
      <c r="I115" s="122"/>
      <c r="J115" s="139"/>
      <c r="K115" s="809">
        <v>1397.25</v>
      </c>
      <c r="L115" s="338">
        <v>1397.25</v>
      </c>
      <c r="M115" s="128">
        <v>12.288135593220339</v>
      </c>
      <c r="O115" s="25"/>
    </row>
    <row r="116" spans="1:20" ht="14.25" customHeight="1">
      <c r="A116" s="462" t="s">
        <v>357</v>
      </c>
      <c r="B116" s="140" t="s">
        <v>358</v>
      </c>
      <c r="C116" s="309">
        <v>3215</v>
      </c>
      <c r="D116" s="298"/>
      <c r="E116" s="808">
        <v>19835</v>
      </c>
      <c r="F116" s="135">
        <v>19835</v>
      </c>
      <c r="G116" s="122">
        <v>3354.35</v>
      </c>
      <c r="H116" s="791">
        <v>17054.8</v>
      </c>
      <c r="I116" s="122">
        <v>10616.27</v>
      </c>
      <c r="J116" s="139">
        <v>10480.049999999999</v>
      </c>
      <c r="K116" s="809">
        <v>2780.2000000000007</v>
      </c>
      <c r="L116" s="338">
        <v>2780.2000000000007</v>
      </c>
      <c r="M116" s="128">
        <v>85.983362742626667</v>
      </c>
      <c r="O116" s="25"/>
    </row>
    <row r="117" spans="1:20" ht="17.25" customHeight="1">
      <c r="A117" s="462" t="s">
        <v>359</v>
      </c>
      <c r="B117" s="140" t="s">
        <v>360</v>
      </c>
      <c r="C117" s="309">
        <v>24415</v>
      </c>
      <c r="D117" s="298"/>
      <c r="E117" s="808">
        <v>22110</v>
      </c>
      <c r="F117" s="135">
        <v>22110</v>
      </c>
      <c r="G117" s="122">
        <v>3386.74</v>
      </c>
      <c r="H117" s="791">
        <v>9123.23</v>
      </c>
      <c r="I117" s="122">
        <v>3340.15</v>
      </c>
      <c r="J117" s="139">
        <v>1506.45</v>
      </c>
      <c r="K117" s="809">
        <v>12986.77</v>
      </c>
      <c r="L117" s="338">
        <v>12986.77</v>
      </c>
      <c r="M117" s="144">
        <v>41.262912709181364</v>
      </c>
      <c r="O117" s="25"/>
    </row>
    <row r="118" spans="1:20" ht="16.5" customHeight="1">
      <c r="A118" s="462" t="s">
        <v>361</v>
      </c>
      <c r="B118" s="140" t="s">
        <v>362</v>
      </c>
      <c r="C118" s="309">
        <v>3000</v>
      </c>
      <c r="D118" s="298"/>
      <c r="E118" s="808">
        <v>950</v>
      </c>
      <c r="F118" s="135">
        <v>950</v>
      </c>
      <c r="G118" s="810">
        <v>38.520000000000003</v>
      </c>
      <c r="H118" s="791">
        <v>38.520000000000003</v>
      </c>
      <c r="I118" s="122"/>
      <c r="J118" s="139"/>
      <c r="K118" s="809">
        <v>911.48</v>
      </c>
      <c r="L118" s="338">
        <v>911.48</v>
      </c>
      <c r="M118" s="144">
        <v>4.0547368421052639</v>
      </c>
      <c r="O118" s="25"/>
    </row>
    <row r="119" spans="1:20" ht="16.5" customHeight="1">
      <c r="A119" s="462" t="s">
        <v>363</v>
      </c>
      <c r="B119" s="140" t="s">
        <v>364</v>
      </c>
      <c r="C119" s="309">
        <v>90961</v>
      </c>
      <c r="D119" s="298"/>
      <c r="E119" s="808">
        <v>37759</v>
      </c>
      <c r="F119" s="135">
        <v>37759</v>
      </c>
      <c r="G119" s="810">
        <v>3566.18</v>
      </c>
      <c r="H119" s="791">
        <v>31263.360000000001</v>
      </c>
      <c r="I119" s="122">
        <v>19583.77</v>
      </c>
      <c r="J119" s="139">
        <v>19232.82</v>
      </c>
      <c r="K119" s="809">
        <v>6495.6399999999994</v>
      </c>
      <c r="L119" s="338">
        <v>6495.6399999999994</v>
      </c>
      <c r="M119" s="144">
        <v>82.797107974257798</v>
      </c>
      <c r="O119" s="25"/>
      <c r="Q119" s="25" t="s">
        <v>12</v>
      </c>
    </row>
    <row r="120" spans="1:20" ht="20.25" customHeight="1">
      <c r="A120" s="464" t="s">
        <v>365</v>
      </c>
      <c r="B120" s="138" t="s">
        <v>366</v>
      </c>
      <c r="C120" s="308">
        <v>87709</v>
      </c>
      <c r="D120" s="301"/>
      <c r="E120" s="805">
        <v>155358</v>
      </c>
      <c r="F120" s="805">
        <v>155358</v>
      </c>
      <c r="G120" s="805">
        <v>27713.280000000002</v>
      </c>
      <c r="H120" s="805">
        <v>61055.700000000012</v>
      </c>
      <c r="I120" s="813">
        <v>35715.839999999997</v>
      </c>
      <c r="J120" s="813">
        <v>14560.179999999998</v>
      </c>
      <c r="K120" s="807">
        <v>94302.299999999988</v>
      </c>
      <c r="L120" s="138">
        <v>94302.299999999988</v>
      </c>
      <c r="M120" s="142">
        <v>39.30000386204766</v>
      </c>
      <c r="O120" s="101"/>
      <c r="P120" s="25" t="s">
        <v>12</v>
      </c>
    </row>
    <row r="121" spans="1:20" ht="20.25" customHeight="1">
      <c r="A121" s="529">
        <v>251</v>
      </c>
      <c r="B121" s="338" t="s">
        <v>630</v>
      </c>
      <c r="C121" s="308"/>
      <c r="D121" s="301"/>
      <c r="E121" s="815">
        <v>6000</v>
      </c>
      <c r="F121" s="816">
        <v>6000</v>
      </c>
      <c r="G121" s="301"/>
      <c r="H121" s="817"/>
      <c r="I121" s="818"/>
      <c r="J121" s="819"/>
      <c r="K121" s="807"/>
      <c r="L121" s="138"/>
      <c r="M121" s="142"/>
      <c r="O121" s="101"/>
      <c r="P121" s="25"/>
    </row>
    <row r="122" spans="1:20" ht="14.25" customHeight="1">
      <c r="A122" s="462" t="s">
        <v>367</v>
      </c>
      <c r="B122" s="140" t="s">
        <v>368</v>
      </c>
      <c r="C122" s="309">
        <v>10885</v>
      </c>
      <c r="D122" s="298"/>
      <c r="E122" s="808">
        <v>6935</v>
      </c>
      <c r="F122" s="135">
        <v>6935</v>
      </c>
      <c r="G122" s="810">
        <v>230.05</v>
      </c>
      <c r="H122" s="791">
        <v>509.76</v>
      </c>
      <c r="I122" s="122">
        <v>408.11</v>
      </c>
      <c r="J122" s="139">
        <v>319.83</v>
      </c>
      <c r="K122" s="809">
        <v>6425.24</v>
      </c>
      <c r="L122" s="338">
        <v>6425.24</v>
      </c>
      <c r="M122" s="144">
        <v>7.350540735400144</v>
      </c>
      <c r="O122" s="25"/>
    </row>
    <row r="123" spans="1:20" ht="16.5" customHeight="1">
      <c r="A123" s="462" t="s">
        <v>369</v>
      </c>
      <c r="B123" s="140" t="s">
        <v>370</v>
      </c>
      <c r="C123" s="309">
        <v>11735</v>
      </c>
      <c r="D123" s="298"/>
      <c r="E123" s="808">
        <v>9315</v>
      </c>
      <c r="F123" s="135">
        <v>9315</v>
      </c>
      <c r="G123" s="122">
        <v>117.94</v>
      </c>
      <c r="H123" s="791">
        <v>1067.47</v>
      </c>
      <c r="I123" s="122">
        <v>1067.47</v>
      </c>
      <c r="J123" s="139">
        <v>1036.97</v>
      </c>
      <c r="K123" s="809">
        <v>8247.5300000000007</v>
      </c>
      <c r="L123" s="338">
        <v>8247.5300000000007</v>
      </c>
      <c r="M123" s="144">
        <v>11.459688674181427</v>
      </c>
      <c r="O123" s="25"/>
    </row>
    <row r="124" spans="1:20" ht="12.75" customHeight="1">
      <c r="A124" s="462">
        <v>254</v>
      </c>
      <c r="B124" s="140" t="s">
        <v>371</v>
      </c>
      <c r="C124" s="309">
        <v>11627</v>
      </c>
      <c r="D124" s="298"/>
      <c r="E124" s="808">
        <v>16207</v>
      </c>
      <c r="F124" s="814">
        <v>16207</v>
      </c>
      <c r="G124" s="122">
        <v>6049.61</v>
      </c>
      <c r="H124" s="791">
        <v>7924.0999999999995</v>
      </c>
      <c r="I124" s="122">
        <v>1888.9</v>
      </c>
      <c r="J124" s="139">
        <v>948.36</v>
      </c>
      <c r="K124" s="809">
        <v>8282.9000000000015</v>
      </c>
      <c r="L124" s="338">
        <v>8282.9000000000015</v>
      </c>
      <c r="M124" s="144">
        <v>48.893070895292155</v>
      </c>
      <c r="O124" s="25"/>
      <c r="T124" t="s">
        <v>12</v>
      </c>
    </row>
    <row r="125" spans="1:20" ht="18" customHeight="1">
      <c r="A125" s="462" t="s">
        <v>372</v>
      </c>
      <c r="B125" s="140" t="s">
        <v>373</v>
      </c>
      <c r="C125" s="309">
        <v>17705</v>
      </c>
      <c r="D125" s="298"/>
      <c r="E125" s="808">
        <v>41023</v>
      </c>
      <c r="F125" s="139">
        <v>41023</v>
      </c>
      <c r="G125" s="135">
        <v>8235.17</v>
      </c>
      <c r="H125" s="799">
        <v>24455.11</v>
      </c>
      <c r="I125" s="122">
        <v>16397.68</v>
      </c>
      <c r="J125" s="139">
        <v>3992.79</v>
      </c>
      <c r="K125" s="809">
        <v>16567.89</v>
      </c>
      <c r="L125" s="338">
        <v>16567.89</v>
      </c>
      <c r="M125" s="144">
        <v>59.613168222704338</v>
      </c>
      <c r="O125" s="25"/>
    </row>
    <row r="126" spans="1:20" ht="17.25" customHeight="1">
      <c r="A126" s="462" t="s">
        <v>374</v>
      </c>
      <c r="B126" s="140" t="s">
        <v>375</v>
      </c>
      <c r="C126" s="309">
        <v>18829</v>
      </c>
      <c r="D126" s="298"/>
      <c r="E126" s="808">
        <v>30698</v>
      </c>
      <c r="F126" s="139">
        <v>30698</v>
      </c>
      <c r="G126" s="122">
        <v>4871.8599999999997</v>
      </c>
      <c r="H126" s="789">
        <v>10869.66</v>
      </c>
      <c r="I126" s="122">
        <v>6222.39</v>
      </c>
      <c r="J126" s="139">
        <v>4948.21</v>
      </c>
      <c r="K126" s="809">
        <v>19828.34</v>
      </c>
      <c r="L126" s="338">
        <v>19828.34</v>
      </c>
      <c r="M126" s="144">
        <v>35.408365365821879</v>
      </c>
      <c r="O126" s="534"/>
    </row>
    <row r="127" spans="1:20" ht="17.25" customHeight="1">
      <c r="A127" s="462">
        <v>257</v>
      </c>
      <c r="B127" s="140" t="s">
        <v>376</v>
      </c>
      <c r="C127" s="309">
        <v>10882</v>
      </c>
      <c r="D127" s="298"/>
      <c r="E127" s="808">
        <v>8282</v>
      </c>
      <c r="F127" s="139">
        <v>8282</v>
      </c>
      <c r="G127" s="135">
        <v>625.95000000000005</v>
      </c>
      <c r="H127" s="799">
        <v>1866.6200000000001</v>
      </c>
      <c r="I127" s="122">
        <v>1363.72</v>
      </c>
      <c r="J127" s="139">
        <v>123.05</v>
      </c>
      <c r="K127" s="809">
        <v>6415.38</v>
      </c>
      <c r="L127" s="338">
        <v>6415.38</v>
      </c>
      <c r="M127" s="144">
        <v>22.538275778797392</v>
      </c>
      <c r="O127" s="25"/>
    </row>
    <row r="128" spans="1:20" ht="17.25" customHeight="1">
      <c r="A128" s="462" t="s">
        <v>377</v>
      </c>
      <c r="B128" s="140" t="s">
        <v>378</v>
      </c>
      <c r="C128" s="309">
        <v>6046</v>
      </c>
      <c r="D128" s="298"/>
      <c r="E128" s="808">
        <v>36898</v>
      </c>
      <c r="F128" s="139">
        <v>36898</v>
      </c>
      <c r="G128" s="122">
        <v>7582.7</v>
      </c>
      <c r="H128" s="799">
        <v>14362.98</v>
      </c>
      <c r="I128" s="122">
        <v>8367.57</v>
      </c>
      <c r="J128" s="139">
        <v>3190.97</v>
      </c>
      <c r="K128" s="809">
        <v>22535.02</v>
      </c>
      <c r="L128" s="338">
        <v>22535.02</v>
      </c>
      <c r="M128" s="144">
        <v>38.926174860426038</v>
      </c>
      <c r="O128" s="25"/>
      <c r="P128" t="s">
        <v>12</v>
      </c>
      <c r="Q128" t="s">
        <v>12</v>
      </c>
    </row>
    <row r="129" spans="1:16" ht="15" customHeight="1">
      <c r="A129" s="464" t="s">
        <v>379</v>
      </c>
      <c r="B129" s="138" t="s">
        <v>380</v>
      </c>
      <c r="C129" s="308">
        <v>125332</v>
      </c>
      <c r="D129" s="301"/>
      <c r="E129" s="805">
        <v>91600</v>
      </c>
      <c r="F129" s="820">
        <v>91600</v>
      </c>
      <c r="G129" s="820">
        <v>26676.07</v>
      </c>
      <c r="H129" s="820">
        <v>50469.710000000006</v>
      </c>
      <c r="I129" s="821">
        <v>18805.510000000002</v>
      </c>
      <c r="J129" s="820">
        <v>11014.04</v>
      </c>
      <c r="K129" s="807">
        <v>41130.289999999994</v>
      </c>
      <c r="L129" s="138">
        <v>41130.289999999994</v>
      </c>
      <c r="M129" s="142">
        <v>55.09793668122272</v>
      </c>
      <c r="O129" s="101"/>
    </row>
    <row r="130" spans="1:16" ht="13.5" customHeight="1">
      <c r="A130" s="462">
        <v>261</v>
      </c>
      <c r="B130" s="139" t="s">
        <v>381</v>
      </c>
      <c r="C130" s="309">
        <v>5564</v>
      </c>
      <c r="D130" s="298"/>
      <c r="E130" s="808">
        <v>739</v>
      </c>
      <c r="F130" s="822">
        <v>739</v>
      </c>
      <c r="G130" s="823"/>
      <c r="H130" s="791"/>
      <c r="I130" s="122"/>
      <c r="J130" s="139"/>
      <c r="K130" s="807">
        <v>739</v>
      </c>
      <c r="L130" s="138">
        <v>739</v>
      </c>
      <c r="M130" s="128">
        <v>0</v>
      </c>
      <c r="O130" s="25"/>
    </row>
    <row r="131" spans="1:16" ht="13.5" customHeight="1">
      <c r="A131" s="462" t="s">
        <v>382</v>
      </c>
      <c r="B131" s="140" t="s">
        <v>383</v>
      </c>
      <c r="C131" s="309">
        <v>59615</v>
      </c>
      <c r="D131" s="298"/>
      <c r="E131" s="808">
        <v>18369</v>
      </c>
      <c r="F131" s="139">
        <v>18369</v>
      </c>
      <c r="G131" s="122">
        <v>3143.8</v>
      </c>
      <c r="H131" s="791">
        <v>9821.58</v>
      </c>
      <c r="I131" s="122">
        <v>5451.05</v>
      </c>
      <c r="J131" s="139">
        <v>1247.01</v>
      </c>
      <c r="K131" s="122">
        <v>8547.42</v>
      </c>
      <c r="L131" s="139">
        <v>8547.42</v>
      </c>
      <c r="M131" s="144">
        <v>53.468234525559367</v>
      </c>
      <c r="O131" s="25"/>
    </row>
    <row r="132" spans="1:16" ht="17.25" customHeight="1">
      <c r="A132" s="462">
        <v>263</v>
      </c>
      <c r="B132" s="140" t="s">
        <v>384</v>
      </c>
      <c r="C132" s="309">
        <v>15000</v>
      </c>
      <c r="D132" s="298"/>
      <c r="E132" s="808">
        <v>11400</v>
      </c>
      <c r="F132" s="139">
        <v>11400</v>
      </c>
      <c r="G132" s="823">
        <v>337.42</v>
      </c>
      <c r="H132" s="791">
        <v>1431.69</v>
      </c>
      <c r="I132" s="122">
        <v>399.78</v>
      </c>
      <c r="J132" s="139">
        <v>331.39</v>
      </c>
      <c r="K132" s="122">
        <v>9968.31</v>
      </c>
      <c r="L132" s="139">
        <v>9968.31</v>
      </c>
      <c r="M132" s="144">
        <v>12.558684210526316</v>
      </c>
      <c r="O132" s="25"/>
    </row>
    <row r="133" spans="1:16" ht="17.25" customHeight="1">
      <c r="A133" s="462" t="s">
        <v>385</v>
      </c>
      <c r="B133" s="145" t="s">
        <v>386</v>
      </c>
      <c r="C133" s="135">
        <v>20673</v>
      </c>
      <c r="D133" s="298"/>
      <c r="E133" s="808">
        <v>33430</v>
      </c>
      <c r="F133" s="822">
        <v>33430</v>
      </c>
      <c r="G133" s="823">
        <v>21153.23</v>
      </c>
      <c r="H133" s="791">
        <v>25499.5</v>
      </c>
      <c r="I133" s="122">
        <v>3775.53</v>
      </c>
      <c r="J133" s="139">
        <v>2796.76</v>
      </c>
      <c r="K133" s="122">
        <v>7930.5</v>
      </c>
      <c r="L133" s="139">
        <v>7930.5</v>
      </c>
      <c r="M133" s="144">
        <v>76.277295842058038</v>
      </c>
      <c r="O133" s="25"/>
      <c r="P133" t="s">
        <v>12</v>
      </c>
    </row>
    <row r="134" spans="1:16" ht="15.75" customHeight="1">
      <c r="A134" s="462" t="s">
        <v>387</v>
      </c>
      <c r="B134" s="145" t="s">
        <v>388</v>
      </c>
      <c r="C134" s="135">
        <v>24480</v>
      </c>
      <c r="D134" s="298"/>
      <c r="E134" s="808">
        <v>27662</v>
      </c>
      <c r="F134" s="822">
        <v>27662</v>
      </c>
      <c r="G134" s="122">
        <v>2041.62</v>
      </c>
      <c r="H134" s="791">
        <v>13716.939999999999</v>
      </c>
      <c r="I134" s="122">
        <v>9179.15</v>
      </c>
      <c r="J134" s="139">
        <v>6638.88</v>
      </c>
      <c r="K134" s="122">
        <v>13945.060000000001</v>
      </c>
      <c r="L134" s="139">
        <v>13945.060000000001</v>
      </c>
      <c r="M134" s="144">
        <v>49.587665389342774</v>
      </c>
      <c r="O134" s="637"/>
    </row>
    <row r="135" spans="1:16" ht="20.25" customHeight="1">
      <c r="A135" s="464" t="s">
        <v>389</v>
      </c>
      <c r="B135" s="146" t="s">
        <v>390</v>
      </c>
      <c r="C135" s="464">
        <v>194139</v>
      </c>
      <c r="D135" s="301"/>
      <c r="E135" s="805">
        <v>232461</v>
      </c>
      <c r="F135" s="820">
        <v>221011</v>
      </c>
      <c r="G135" s="820">
        <v>48803.29</v>
      </c>
      <c r="H135" s="820">
        <v>86165.13</v>
      </c>
      <c r="I135" s="820">
        <v>45896.59</v>
      </c>
      <c r="J135" s="820">
        <v>28449.120000000006</v>
      </c>
      <c r="K135" s="807">
        <v>134845.87</v>
      </c>
      <c r="L135" s="138">
        <v>146295.87</v>
      </c>
      <c r="M135" s="142">
        <v>38.986806086574873</v>
      </c>
      <c r="N135" s="6"/>
      <c r="O135" s="101"/>
    </row>
    <row r="136" spans="1:16" ht="12.75" customHeight="1">
      <c r="A136" s="462" t="s">
        <v>391</v>
      </c>
      <c r="B136" s="145" t="s">
        <v>392</v>
      </c>
      <c r="C136" s="135">
        <v>9547</v>
      </c>
      <c r="D136" s="298"/>
      <c r="E136" s="808">
        <v>61422</v>
      </c>
      <c r="F136" s="814">
        <v>61422</v>
      </c>
      <c r="G136" s="823">
        <v>9194.93</v>
      </c>
      <c r="H136" s="791">
        <v>16113.060000000001</v>
      </c>
      <c r="I136" s="122">
        <v>15545.69</v>
      </c>
      <c r="J136" s="139">
        <v>5813.05</v>
      </c>
      <c r="K136" s="809">
        <v>45308.94</v>
      </c>
      <c r="L136" s="338">
        <v>45308.94</v>
      </c>
      <c r="M136" s="144">
        <v>26.233369151118495</v>
      </c>
      <c r="O136" s="25"/>
    </row>
    <row r="137" spans="1:16" ht="16.5" customHeight="1">
      <c r="A137" s="462" t="s">
        <v>393</v>
      </c>
      <c r="B137" s="140" t="s">
        <v>394</v>
      </c>
      <c r="C137" s="309">
        <v>797</v>
      </c>
      <c r="D137" s="298"/>
      <c r="E137" s="808">
        <v>9197</v>
      </c>
      <c r="F137" s="822">
        <v>9197</v>
      </c>
      <c r="G137" s="823"/>
      <c r="H137" s="791">
        <v>513.6</v>
      </c>
      <c r="I137" s="122">
        <v>513.6</v>
      </c>
      <c r="J137" s="139">
        <v>513.6</v>
      </c>
      <c r="K137" s="809">
        <v>8683.4</v>
      </c>
      <c r="L137" s="338">
        <v>8683.4</v>
      </c>
      <c r="M137" s="144">
        <v>5.5844297053386978</v>
      </c>
      <c r="O137" s="25"/>
    </row>
    <row r="138" spans="1:16" ht="13.5" customHeight="1">
      <c r="A138" s="462" t="s">
        <v>395</v>
      </c>
      <c r="B138" s="140" t="s">
        <v>607</v>
      </c>
      <c r="C138" s="309">
        <v>12152</v>
      </c>
      <c r="D138" s="298"/>
      <c r="E138" s="808">
        <v>42207</v>
      </c>
      <c r="F138" s="822">
        <v>42207</v>
      </c>
      <c r="G138" s="823">
        <v>7003.96</v>
      </c>
      <c r="H138" s="791">
        <v>15680.330000000002</v>
      </c>
      <c r="I138" s="122">
        <v>8697.31</v>
      </c>
      <c r="J138" s="139">
        <v>6414.77</v>
      </c>
      <c r="K138" s="809">
        <v>26526.67</v>
      </c>
      <c r="L138" s="338">
        <v>26526.67</v>
      </c>
      <c r="M138" s="144">
        <v>37.151017603715026</v>
      </c>
      <c r="O138" s="25"/>
    </row>
    <row r="139" spans="1:16" ht="16.5" customHeight="1">
      <c r="A139" s="462" t="s">
        <v>396</v>
      </c>
      <c r="B139" s="140" t="s">
        <v>397</v>
      </c>
      <c r="C139" s="309">
        <v>50000</v>
      </c>
      <c r="D139" s="298"/>
      <c r="E139" s="808">
        <v>50162</v>
      </c>
      <c r="F139" s="822">
        <v>50162</v>
      </c>
      <c r="G139" s="823">
        <v>19393.400000000001</v>
      </c>
      <c r="H139" s="791">
        <v>32871.78</v>
      </c>
      <c r="I139" s="122">
        <v>12377</v>
      </c>
      <c r="J139" s="139">
        <v>11781.49</v>
      </c>
      <c r="K139" s="809">
        <v>17290.22</v>
      </c>
      <c r="L139" s="338">
        <v>17290.22</v>
      </c>
      <c r="M139" s="144">
        <v>65.531238786332281</v>
      </c>
      <c r="O139" s="25"/>
    </row>
    <row r="140" spans="1:16" ht="12.75" customHeight="1">
      <c r="A140" s="462" t="s">
        <v>398</v>
      </c>
      <c r="B140" s="140" t="s">
        <v>608</v>
      </c>
      <c r="C140" s="309">
        <v>91203</v>
      </c>
      <c r="D140" s="298"/>
      <c r="E140" s="808">
        <v>44993</v>
      </c>
      <c r="F140" s="822">
        <v>33543</v>
      </c>
      <c r="G140" s="823">
        <v>6115.61</v>
      </c>
      <c r="H140" s="791">
        <v>11606.17</v>
      </c>
      <c r="I140" s="122">
        <v>6347.07</v>
      </c>
      <c r="J140" s="139">
        <v>2892.58</v>
      </c>
      <c r="K140" s="809">
        <v>21936.83</v>
      </c>
      <c r="L140" s="338">
        <v>33386.83</v>
      </c>
      <c r="M140" s="144">
        <v>34.600870524401515</v>
      </c>
      <c r="O140" s="533"/>
    </row>
    <row r="141" spans="1:16" ht="15" customHeight="1">
      <c r="A141" s="462">
        <v>277</v>
      </c>
      <c r="B141" s="140" t="s">
        <v>399</v>
      </c>
      <c r="C141" s="309"/>
      <c r="D141" s="298"/>
      <c r="E141" s="808">
        <v>400</v>
      </c>
      <c r="F141" s="822">
        <v>400</v>
      </c>
      <c r="G141" s="823"/>
      <c r="H141" s="791">
        <v>0</v>
      </c>
      <c r="I141" s="122"/>
      <c r="J141" s="139"/>
      <c r="K141" s="809">
        <v>400</v>
      </c>
      <c r="L141" s="338">
        <v>400</v>
      </c>
      <c r="M141" s="144">
        <v>0</v>
      </c>
      <c r="O141" s="25"/>
    </row>
    <row r="142" spans="1:16" ht="15" customHeight="1">
      <c r="A142" s="462">
        <v>278</v>
      </c>
      <c r="B142" s="140" t="s">
        <v>400</v>
      </c>
      <c r="C142" s="309"/>
      <c r="D142" s="298"/>
      <c r="E142" s="808">
        <v>500</v>
      </c>
      <c r="F142" s="822">
        <v>500</v>
      </c>
      <c r="G142" s="823"/>
      <c r="H142" s="791"/>
      <c r="I142" s="122"/>
      <c r="J142" s="139"/>
      <c r="K142" s="809">
        <v>500</v>
      </c>
      <c r="L142" s="338">
        <v>500</v>
      </c>
      <c r="M142" s="144">
        <v>0</v>
      </c>
      <c r="O142" s="25"/>
    </row>
    <row r="143" spans="1:16" ht="15" customHeight="1">
      <c r="A143" s="462" t="s">
        <v>401</v>
      </c>
      <c r="B143" s="140" t="s">
        <v>402</v>
      </c>
      <c r="C143" s="309">
        <v>30440</v>
      </c>
      <c r="D143" s="298"/>
      <c r="E143" s="808">
        <v>23580</v>
      </c>
      <c r="F143" s="822">
        <v>23580</v>
      </c>
      <c r="G143" s="823">
        <v>7095.39</v>
      </c>
      <c r="H143" s="791">
        <v>9380.19</v>
      </c>
      <c r="I143" s="122">
        <v>2415.92</v>
      </c>
      <c r="J143" s="139">
        <v>1033.6300000000001</v>
      </c>
      <c r="K143" s="809">
        <v>14199.81</v>
      </c>
      <c r="L143" s="338">
        <v>14199.81</v>
      </c>
      <c r="M143" s="144">
        <v>39.780279898218829</v>
      </c>
      <c r="O143" s="25"/>
    </row>
    <row r="144" spans="1:16" ht="15" customHeight="1">
      <c r="A144" s="464" t="s">
        <v>403</v>
      </c>
      <c r="B144" s="138" t="s">
        <v>404</v>
      </c>
      <c r="C144" s="308">
        <v>98355</v>
      </c>
      <c r="D144" s="301"/>
      <c r="E144" s="824">
        <v>75088</v>
      </c>
      <c r="F144" s="825">
        <v>75088</v>
      </c>
      <c r="G144" s="826">
        <v>13537.08</v>
      </c>
      <c r="H144" s="789">
        <v>58052.22</v>
      </c>
      <c r="I144" s="807">
        <v>46295.77</v>
      </c>
      <c r="J144" s="138">
        <v>14304.64</v>
      </c>
      <c r="K144" s="807">
        <v>17035.78</v>
      </c>
      <c r="L144" s="138">
        <v>17035.78</v>
      </c>
      <c r="M144" s="142">
        <v>77.312246963562757</v>
      </c>
      <c r="O144" s="635"/>
    </row>
    <row r="145" spans="1:17" ht="15" customHeight="1">
      <c r="A145" s="461">
        <v>290</v>
      </c>
      <c r="B145" s="147" t="s">
        <v>405</v>
      </c>
      <c r="C145" s="311">
        <v>0</v>
      </c>
      <c r="D145" s="297"/>
      <c r="E145" s="827">
        <v>241955</v>
      </c>
      <c r="F145" s="827">
        <v>241955</v>
      </c>
      <c r="G145" s="147">
        <v>70246.559999999998</v>
      </c>
      <c r="H145" s="789">
        <v>205457.96099999998</v>
      </c>
      <c r="I145" s="807">
        <v>69803.28</v>
      </c>
      <c r="J145" s="147">
        <v>82669.27</v>
      </c>
      <c r="K145" s="119">
        <v>36497.039000000019</v>
      </c>
      <c r="L145" s="147">
        <v>36497.039000000019</v>
      </c>
      <c r="M145" s="142">
        <v>84.915774007563385</v>
      </c>
      <c r="N145">
        <v>0</v>
      </c>
      <c r="O145" s="101"/>
      <c r="P145" s="25" t="s">
        <v>12</v>
      </c>
    </row>
    <row r="146" spans="1:17" ht="15" customHeight="1">
      <c r="A146" s="462">
        <v>291</v>
      </c>
      <c r="B146" s="148" t="s">
        <v>406</v>
      </c>
      <c r="C146" s="311"/>
      <c r="D146" s="297"/>
      <c r="E146" s="828">
        <v>10130</v>
      </c>
      <c r="F146" s="149">
        <v>10130</v>
      </c>
      <c r="G146" s="149">
        <v>1040</v>
      </c>
      <c r="H146" s="829">
        <v>4704</v>
      </c>
      <c r="I146" s="122">
        <v>4464</v>
      </c>
      <c r="J146" s="149">
        <v>3856.5</v>
      </c>
      <c r="K146" s="122">
        <v>5426</v>
      </c>
      <c r="L146" s="149">
        <v>5426</v>
      </c>
      <c r="M146" s="144">
        <v>46.436327739387956</v>
      </c>
      <c r="O146" s="636"/>
    </row>
    <row r="147" spans="1:17" ht="15" customHeight="1">
      <c r="A147" s="463">
        <v>292</v>
      </c>
      <c r="B147" s="148" t="s">
        <v>407</v>
      </c>
      <c r="C147" s="312"/>
      <c r="D147" s="300"/>
      <c r="E147" s="828">
        <v>950</v>
      </c>
      <c r="F147" s="149">
        <v>950</v>
      </c>
      <c r="G147" s="149">
        <v>585.86</v>
      </c>
      <c r="H147" s="829">
        <v>834.96</v>
      </c>
      <c r="I147" s="122"/>
      <c r="J147" s="149">
        <v>834.96</v>
      </c>
      <c r="K147" s="122">
        <v>115.03999999999996</v>
      </c>
      <c r="L147" s="149">
        <v>115.03999999999996</v>
      </c>
      <c r="M147" s="144">
        <v>87.890526315789472</v>
      </c>
      <c r="O147" s="25"/>
      <c r="P147" t="s">
        <v>12</v>
      </c>
    </row>
    <row r="148" spans="1:17" ht="14.25" customHeight="1">
      <c r="A148" s="462">
        <v>293</v>
      </c>
      <c r="B148" s="148" t="s">
        <v>408</v>
      </c>
      <c r="C148" s="313"/>
      <c r="D148" s="298"/>
      <c r="E148" s="828">
        <v>112420</v>
      </c>
      <c r="F148" s="149">
        <v>112420</v>
      </c>
      <c r="G148" s="149">
        <v>63356.32</v>
      </c>
      <c r="H148" s="829">
        <v>86066.201000000001</v>
      </c>
      <c r="I148" s="122">
        <v>21272.16</v>
      </c>
      <c r="J148" s="149">
        <v>8115.58</v>
      </c>
      <c r="K148" s="122">
        <v>26353.798999999999</v>
      </c>
      <c r="L148" s="149">
        <v>26353.798999999999</v>
      </c>
      <c r="M148" s="144">
        <v>76.557730830813014</v>
      </c>
      <c r="O148" s="25"/>
    </row>
    <row r="149" spans="1:17" ht="15" customHeight="1">
      <c r="A149" s="462">
        <v>294</v>
      </c>
      <c r="B149" s="148" t="s">
        <v>409</v>
      </c>
      <c r="C149" s="313"/>
      <c r="D149" s="298"/>
      <c r="E149" s="828">
        <v>260</v>
      </c>
      <c r="F149" s="149">
        <v>260</v>
      </c>
      <c r="G149" s="149"/>
      <c r="H149" s="829">
        <v>102.45</v>
      </c>
      <c r="I149" s="122"/>
      <c r="J149" s="149">
        <v>102.45</v>
      </c>
      <c r="K149" s="122">
        <v>157.55000000000001</v>
      </c>
      <c r="L149" s="149">
        <v>157.55000000000001</v>
      </c>
      <c r="M149" s="144">
        <v>39.403846153846153</v>
      </c>
      <c r="O149" s="25"/>
    </row>
    <row r="150" spans="1:17" ht="15" customHeight="1">
      <c r="A150" s="462">
        <v>295</v>
      </c>
      <c r="B150" s="149" t="s">
        <v>410</v>
      </c>
      <c r="C150" s="311"/>
      <c r="D150" s="297"/>
      <c r="E150" s="828">
        <v>1270</v>
      </c>
      <c r="F150" s="149">
        <v>1270</v>
      </c>
      <c r="G150" s="149">
        <v>51.34</v>
      </c>
      <c r="H150" s="829">
        <v>849.56000000000006</v>
      </c>
      <c r="I150" s="122">
        <v>276.04000000000002</v>
      </c>
      <c r="J150" s="149">
        <v>849.56</v>
      </c>
      <c r="K150" s="122">
        <v>420.43999999999994</v>
      </c>
      <c r="L150" s="149">
        <v>420.43999999999994</v>
      </c>
      <c r="M150" s="144">
        <v>66.894488188976382</v>
      </c>
      <c r="O150" s="25"/>
    </row>
    <row r="151" spans="1:17" ht="15" customHeight="1">
      <c r="A151" s="462">
        <v>296</v>
      </c>
      <c r="B151" s="148" t="s">
        <v>411</v>
      </c>
      <c r="C151" s="313"/>
      <c r="D151" s="298"/>
      <c r="E151" s="828">
        <v>7870</v>
      </c>
      <c r="F151" s="149">
        <v>7870</v>
      </c>
      <c r="G151" s="149">
        <v>90.19</v>
      </c>
      <c r="H151" s="829">
        <v>7842.12</v>
      </c>
      <c r="I151" s="122">
        <v>1849.57</v>
      </c>
      <c r="J151" s="149">
        <v>7980.02</v>
      </c>
      <c r="K151" s="122">
        <v>27.880000000000109</v>
      </c>
      <c r="L151" s="149">
        <v>27.880000000000109</v>
      </c>
      <c r="M151" s="144">
        <v>99.64574332909784</v>
      </c>
      <c r="O151" s="25"/>
    </row>
    <row r="152" spans="1:17" ht="15" customHeight="1">
      <c r="A152" s="462">
        <v>297</v>
      </c>
      <c r="B152" s="149" t="s">
        <v>412</v>
      </c>
      <c r="C152" s="311"/>
      <c r="D152" s="297"/>
      <c r="E152" s="828">
        <v>22000</v>
      </c>
      <c r="F152" s="149">
        <v>22000</v>
      </c>
      <c r="G152" s="149"/>
      <c r="H152" s="829">
        <v>21355.06</v>
      </c>
      <c r="I152" s="122">
        <v>278.2</v>
      </c>
      <c r="J152" s="149">
        <v>19345.599999999999</v>
      </c>
      <c r="K152" s="122">
        <v>644.93999999999869</v>
      </c>
      <c r="L152" s="149">
        <v>644.93999999999869</v>
      </c>
      <c r="M152" s="144">
        <v>97.068454545454543</v>
      </c>
      <c r="O152" s="25"/>
    </row>
    <row r="153" spans="1:17" ht="14.25" customHeight="1">
      <c r="A153" s="462">
        <v>298</v>
      </c>
      <c r="B153" s="149" t="s">
        <v>413</v>
      </c>
      <c r="C153" s="311"/>
      <c r="D153" s="297"/>
      <c r="E153" s="828">
        <v>44890</v>
      </c>
      <c r="F153" s="149">
        <v>44890</v>
      </c>
      <c r="G153" s="149">
        <v>2062.75</v>
      </c>
      <c r="H153" s="829">
        <v>41782.15</v>
      </c>
      <c r="I153" s="122">
        <v>3290.25</v>
      </c>
      <c r="J153" s="149">
        <v>20175.22</v>
      </c>
      <c r="K153" s="122">
        <v>3107.8499999999985</v>
      </c>
      <c r="L153" s="149">
        <v>3107.8499999999985</v>
      </c>
      <c r="M153" s="144">
        <v>93.076743149922038</v>
      </c>
      <c r="O153" s="25"/>
    </row>
    <row r="154" spans="1:17" ht="15.75" customHeight="1">
      <c r="A154" s="462">
        <v>299</v>
      </c>
      <c r="B154" s="149" t="s">
        <v>414</v>
      </c>
      <c r="C154" s="311"/>
      <c r="D154" s="297"/>
      <c r="E154" s="828">
        <v>42165</v>
      </c>
      <c r="F154" s="149">
        <v>42165</v>
      </c>
      <c r="G154" s="149">
        <v>3060.1</v>
      </c>
      <c r="H154" s="829">
        <v>41921.46</v>
      </c>
      <c r="I154" s="122">
        <v>38373.06</v>
      </c>
      <c r="J154" s="149">
        <v>21409.38</v>
      </c>
      <c r="K154" s="122">
        <v>243.54000000000087</v>
      </c>
      <c r="L154" s="149">
        <v>243.54000000000087</v>
      </c>
      <c r="M154" s="144">
        <v>99.422411953041617</v>
      </c>
      <c r="O154" s="25"/>
    </row>
    <row r="155" spans="1:17" ht="18.75" customHeight="1">
      <c r="A155" s="471">
        <v>4</v>
      </c>
      <c r="B155" s="470" t="s">
        <v>415</v>
      </c>
      <c r="C155" s="468">
        <v>2318000</v>
      </c>
      <c r="D155" s="469"/>
      <c r="E155" s="803">
        <v>2211720</v>
      </c>
      <c r="F155" s="468">
        <v>1932720</v>
      </c>
      <c r="G155" s="468">
        <v>61476.31</v>
      </c>
      <c r="H155" s="468">
        <v>936226</v>
      </c>
      <c r="I155" s="803">
        <v>340426.97000000003</v>
      </c>
      <c r="J155" s="470">
        <v>261675.32</v>
      </c>
      <c r="K155" s="804">
        <v>996494</v>
      </c>
      <c r="L155" s="468">
        <v>1275494</v>
      </c>
      <c r="M155" s="640">
        <v>48.440850200753346</v>
      </c>
      <c r="O155" s="101"/>
      <c r="P155" t="s">
        <v>12</v>
      </c>
      <c r="Q155" s="1" t="s">
        <v>12</v>
      </c>
    </row>
    <row r="156" spans="1:17" ht="15" customHeight="1">
      <c r="A156" s="461">
        <v>430</v>
      </c>
      <c r="B156" s="141" t="s">
        <v>416</v>
      </c>
      <c r="C156" s="310">
        <v>2318000</v>
      </c>
      <c r="D156" s="297"/>
      <c r="E156" s="811">
        <v>2124150</v>
      </c>
      <c r="F156" s="310">
        <v>1845150</v>
      </c>
      <c r="G156" s="310">
        <v>49899.79</v>
      </c>
      <c r="H156" s="830">
        <v>875695.79</v>
      </c>
      <c r="I156" s="119">
        <v>339483.28</v>
      </c>
      <c r="J156" s="141">
        <v>203295.7</v>
      </c>
      <c r="K156" s="119">
        <v>969454.21</v>
      </c>
      <c r="L156" s="141">
        <v>1248454.21</v>
      </c>
      <c r="M156" s="152">
        <v>47.45932796791589</v>
      </c>
      <c r="O156" s="101"/>
    </row>
    <row r="157" spans="1:17" ht="13.5" customHeight="1">
      <c r="A157" s="462">
        <v>439</v>
      </c>
      <c r="B157" s="139" t="s">
        <v>417</v>
      </c>
      <c r="C157" s="309">
        <v>2318000</v>
      </c>
      <c r="D157" s="298"/>
      <c r="E157" s="808">
        <v>2124150</v>
      </c>
      <c r="F157" s="831">
        <v>1845150</v>
      </c>
      <c r="G157" s="832">
        <v>49899.79</v>
      </c>
      <c r="H157" s="791">
        <v>875695.79</v>
      </c>
      <c r="I157" s="122">
        <v>339483.28</v>
      </c>
      <c r="J157" s="139">
        <v>203295.7</v>
      </c>
      <c r="K157" s="122">
        <v>969454.21</v>
      </c>
      <c r="L157" s="139">
        <v>1248454.21</v>
      </c>
      <c r="M157" s="144">
        <v>47.45932796791589</v>
      </c>
      <c r="O157" s="25"/>
    </row>
    <row r="158" spans="1:17" ht="16.5" customHeight="1">
      <c r="A158" s="461">
        <v>490</v>
      </c>
      <c r="B158" s="141" t="s">
        <v>418</v>
      </c>
      <c r="C158" s="309">
        <v>0</v>
      </c>
      <c r="D158" s="298"/>
      <c r="E158" s="811">
        <v>87570</v>
      </c>
      <c r="F158" s="310">
        <v>87570</v>
      </c>
      <c r="G158" s="310">
        <v>11576.52</v>
      </c>
      <c r="H158" s="833">
        <v>60530.210000000006</v>
      </c>
      <c r="I158" s="119">
        <v>943.69</v>
      </c>
      <c r="J158" s="141">
        <v>58379.62</v>
      </c>
      <c r="K158" s="119">
        <v>27039.789999999994</v>
      </c>
      <c r="L158" s="141">
        <v>27039.789999999994</v>
      </c>
      <c r="M158" s="152">
        <v>69.122085188991676</v>
      </c>
      <c r="O158" s="101"/>
    </row>
    <row r="159" spans="1:17" ht="13.5" customHeight="1">
      <c r="A159" s="462">
        <v>494</v>
      </c>
      <c r="B159" s="139" t="s">
        <v>419</v>
      </c>
      <c r="C159" s="309"/>
      <c r="D159" s="298"/>
      <c r="E159" s="808">
        <v>87570</v>
      </c>
      <c r="F159" s="135">
        <v>87570</v>
      </c>
      <c r="G159" s="832">
        <v>11576.52</v>
      </c>
      <c r="H159" s="834">
        <v>60530.210000000006</v>
      </c>
      <c r="I159" s="122">
        <v>943.69</v>
      </c>
      <c r="J159" s="139">
        <v>58379.62</v>
      </c>
      <c r="K159" s="122">
        <v>27039.789999999994</v>
      </c>
      <c r="L159" s="139">
        <v>27039.789999999994</v>
      </c>
      <c r="M159" s="144">
        <v>69.122085188991676</v>
      </c>
      <c r="O159" s="25"/>
    </row>
    <row r="160" spans="1:17" ht="15.75" customHeight="1">
      <c r="A160" s="471" t="s">
        <v>420</v>
      </c>
      <c r="B160" s="467" t="s">
        <v>421</v>
      </c>
      <c r="C160" s="468">
        <v>1666238</v>
      </c>
      <c r="D160" s="469"/>
      <c r="E160" s="803">
        <v>1341388</v>
      </c>
      <c r="F160" s="470">
        <v>1059800</v>
      </c>
      <c r="G160" s="470">
        <v>132015.88999999998</v>
      </c>
      <c r="H160" s="835">
        <v>753684.69000000006</v>
      </c>
      <c r="I160" s="470">
        <v>689082.66</v>
      </c>
      <c r="J160" s="470">
        <v>689082.66</v>
      </c>
      <c r="K160" s="836">
        <v>306115.30999999994</v>
      </c>
      <c r="L160" s="470">
        <v>587703.30999999994</v>
      </c>
      <c r="M160" s="472">
        <v>71.115747310813362</v>
      </c>
      <c r="O160" s="532"/>
      <c r="P160" t="s">
        <v>12</v>
      </c>
      <c r="Q160" s="1" t="s">
        <v>12</v>
      </c>
    </row>
    <row r="161" spans="1:18">
      <c r="A161" s="461" t="s">
        <v>422</v>
      </c>
      <c r="B161" s="150" t="s">
        <v>423</v>
      </c>
      <c r="C161" s="310">
        <v>118164</v>
      </c>
      <c r="D161" s="297"/>
      <c r="E161" s="811">
        <v>118164</v>
      </c>
      <c r="F161" s="310">
        <v>39388</v>
      </c>
      <c r="G161" s="310">
        <v>3373.87</v>
      </c>
      <c r="H161" s="833">
        <v>13495.48</v>
      </c>
      <c r="I161" s="141">
        <v>13495.48</v>
      </c>
      <c r="J161" s="310">
        <v>13495.48</v>
      </c>
      <c r="K161" s="24">
        <v>25892.52</v>
      </c>
      <c r="L161" s="812">
        <v>104668.52</v>
      </c>
      <c r="M161" s="152">
        <v>34.262922717578959</v>
      </c>
      <c r="O161" s="101"/>
    </row>
    <row r="162" spans="1:18" ht="13.5" customHeight="1">
      <c r="A162" s="462" t="s">
        <v>424</v>
      </c>
      <c r="B162" s="140" t="s">
        <v>425</v>
      </c>
      <c r="C162" s="309">
        <v>118164</v>
      </c>
      <c r="D162" s="298"/>
      <c r="E162" s="808">
        <v>118164</v>
      </c>
      <c r="F162" s="135">
        <v>39388</v>
      </c>
      <c r="G162" s="832">
        <v>3373.87</v>
      </c>
      <c r="H162" s="791">
        <v>13495.48</v>
      </c>
      <c r="I162" s="122">
        <v>13495.48</v>
      </c>
      <c r="J162" s="139">
        <v>13495.48</v>
      </c>
      <c r="K162" s="122">
        <v>25892.52</v>
      </c>
      <c r="L162" s="139">
        <v>104668.52</v>
      </c>
      <c r="M162" s="144">
        <v>34.262922717578959</v>
      </c>
      <c r="O162" s="25"/>
      <c r="P162" t="s">
        <v>12</v>
      </c>
      <c r="Q162" t="s">
        <v>12</v>
      </c>
    </row>
    <row r="163" spans="1:18">
      <c r="A163" s="24" t="s">
        <v>426</v>
      </c>
      <c r="B163" s="141" t="s">
        <v>276</v>
      </c>
      <c r="C163" s="310">
        <v>846224</v>
      </c>
      <c r="D163" s="297"/>
      <c r="E163" s="811">
        <v>844424</v>
      </c>
      <c r="F163" s="811">
        <v>800878</v>
      </c>
      <c r="G163" s="811">
        <v>116389.62</v>
      </c>
      <c r="H163" s="811">
        <v>673078.18</v>
      </c>
      <c r="I163" s="119">
        <v>673078.18</v>
      </c>
      <c r="J163" s="119">
        <v>673078.18</v>
      </c>
      <c r="K163" s="119">
        <v>127799.81999999995</v>
      </c>
      <c r="L163" s="141">
        <v>171345.81999999995</v>
      </c>
      <c r="M163" s="152">
        <v>84.042535816940912</v>
      </c>
      <c r="O163" s="101"/>
      <c r="R163" s="1" t="s">
        <v>12</v>
      </c>
    </row>
    <row r="164" spans="1:18" ht="14.25" customHeight="1">
      <c r="A164" s="462">
        <v>611</v>
      </c>
      <c r="B164" s="139" t="s">
        <v>427</v>
      </c>
      <c r="C164" s="309">
        <v>1800</v>
      </c>
      <c r="D164" s="298"/>
      <c r="E164" s="808"/>
      <c r="F164" s="135"/>
      <c r="G164" s="832"/>
      <c r="H164" s="791"/>
      <c r="I164" s="122"/>
      <c r="J164" s="139"/>
      <c r="K164" s="119">
        <v>0</v>
      </c>
      <c r="L164" s="139">
        <v>0</v>
      </c>
      <c r="M164" s="144"/>
      <c r="O164" s="25"/>
    </row>
    <row r="165" spans="1:18" ht="0.75" customHeight="1">
      <c r="A165" s="462">
        <v>612</v>
      </c>
      <c r="B165" s="139" t="s">
        <v>428</v>
      </c>
      <c r="C165" s="309"/>
      <c r="D165" s="298"/>
      <c r="E165" s="808"/>
      <c r="F165" s="135"/>
      <c r="G165" s="832"/>
      <c r="H165" s="791"/>
      <c r="I165" s="122"/>
      <c r="J165" s="139"/>
      <c r="K165" s="119">
        <v>0</v>
      </c>
      <c r="L165" s="141">
        <v>0</v>
      </c>
      <c r="M165" s="144" t="e">
        <v>#DIV/0!</v>
      </c>
      <c r="O165" s="25"/>
    </row>
    <row r="166" spans="1:18" ht="12" hidden="1" customHeight="1">
      <c r="A166" s="462">
        <v>613</v>
      </c>
      <c r="B166" s="139" t="s">
        <v>429</v>
      </c>
      <c r="C166" s="309"/>
      <c r="D166" s="298"/>
      <c r="E166" s="808"/>
      <c r="F166" s="135"/>
      <c r="G166" s="832"/>
      <c r="H166" s="791"/>
      <c r="I166" s="122"/>
      <c r="J166" s="139"/>
      <c r="K166" s="119">
        <v>0</v>
      </c>
      <c r="L166" s="141">
        <v>0</v>
      </c>
      <c r="M166" s="144" t="e">
        <v>#DIV/0!</v>
      </c>
      <c r="O166" s="25"/>
    </row>
    <row r="167" spans="1:18" ht="12.75" customHeight="1">
      <c r="A167" s="462">
        <v>614</v>
      </c>
      <c r="B167" s="139" t="s">
        <v>430</v>
      </c>
      <c r="C167" s="309">
        <v>400439</v>
      </c>
      <c r="D167" s="298"/>
      <c r="E167" s="808">
        <v>400439</v>
      </c>
      <c r="F167" s="135">
        <v>400439</v>
      </c>
      <c r="G167" s="832"/>
      <c r="H167" s="791">
        <v>356163.4</v>
      </c>
      <c r="I167" s="122">
        <v>356163.4</v>
      </c>
      <c r="J167" s="139">
        <v>356163.4</v>
      </c>
      <c r="K167" s="122">
        <v>44275.599999999977</v>
      </c>
      <c r="L167" s="139">
        <v>44275.599999999977</v>
      </c>
      <c r="M167" s="144">
        <v>88.943234799807215</v>
      </c>
      <c r="O167" s="25"/>
    </row>
    <row r="168" spans="1:18" ht="12.75" customHeight="1">
      <c r="A168" s="462">
        <v>615</v>
      </c>
      <c r="B168" s="139" t="s">
        <v>609</v>
      </c>
      <c r="C168" s="309">
        <v>400439</v>
      </c>
      <c r="D168" s="298"/>
      <c r="E168" s="808">
        <v>400439</v>
      </c>
      <c r="F168" s="135">
        <v>400439</v>
      </c>
      <c r="G168" s="832">
        <v>116389.62</v>
      </c>
      <c r="H168" s="791">
        <v>316914.78000000003</v>
      </c>
      <c r="I168" s="122">
        <v>316914.78000000003</v>
      </c>
      <c r="J168" s="139">
        <v>316914.78000000003</v>
      </c>
      <c r="K168" s="122">
        <v>83524.219999999972</v>
      </c>
      <c r="L168" s="139">
        <v>83524.219999999972</v>
      </c>
      <c r="M168" s="144">
        <v>79.14183683407461</v>
      </c>
      <c r="O168" s="25"/>
    </row>
    <row r="169" spans="1:18" ht="13.5" customHeight="1">
      <c r="A169" s="462">
        <v>619</v>
      </c>
      <c r="B169" s="139" t="s">
        <v>431</v>
      </c>
      <c r="C169" s="309">
        <v>43546</v>
      </c>
      <c r="D169" s="298"/>
      <c r="E169" s="808">
        <v>43546</v>
      </c>
      <c r="F169" s="135"/>
      <c r="G169" s="832"/>
      <c r="H169" s="791"/>
      <c r="I169" s="122"/>
      <c r="J169" s="139"/>
      <c r="K169" s="122">
        <v>0</v>
      </c>
      <c r="L169" s="139">
        <v>43546</v>
      </c>
      <c r="M169" s="144"/>
      <c r="O169" s="25"/>
    </row>
    <row r="170" spans="1:18" ht="13.5" customHeight="1">
      <c r="A170" s="461">
        <v>620</v>
      </c>
      <c r="B170" s="141" t="s">
        <v>432</v>
      </c>
      <c r="C170" s="310">
        <v>355584</v>
      </c>
      <c r="D170" s="297"/>
      <c r="E170" s="811">
        <v>107634</v>
      </c>
      <c r="F170" s="812">
        <v>107634</v>
      </c>
      <c r="G170" s="812">
        <v>12252.4</v>
      </c>
      <c r="H170" s="837">
        <v>46672.9</v>
      </c>
      <c r="I170" s="119">
        <v>1609</v>
      </c>
      <c r="J170" s="141">
        <v>1609</v>
      </c>
      <c r="K170" s="119">
        <v>60961.1</v>
      </c>
      <c r="L170" s="141">
        <v>60961.1</v>
      </c>
      <c r="M170" s="152">
        <v>43.362599178698183</v>
      </c>
      <c r="O170" s="101"/>
    </row>
    <row r="171" spans="1:18" ht="13.5" customHeight="1">
      <c r="A171" s="462">
        <v>624</v>
      </c>
      <c r="B171" s="139" t="s">
        <v>433</v>
      </c>
      <c r="C171" s="309">
        <v>350584</v>
      </c>
      <c r="D171" s="298"/>
      <c r="E171" s="808">
        <v>107634</v>
      </c>
      <c r="F171" s="814">
        <v>107634</v>
      </c>
      <c r="G171" s="832">
        <v>12252.4</v>
      </c>
      <c r="H171" s="791">
        <v>46672.9</v>
      </c>
      <c r="I171" s="122">
        <v>1609</v>
      </c>
      <c r="J171" s="139">
        <v>1609</v>
      </c>
      <c r="K171" s="122">
        <v>60961.1</v>
      </c>
      <c r="L171" s="139">
        <v>60961.1</v>
      </c>
      <c r="M171" s="144">
        <v>43.362599178698183</v>
      </c>
      <c r="O171" s="25"/>
    </row>
    <row r="172" spans="1:18" ht="12" hidden="1" customHeight="1">
      <c r="A172" s="462">
        <v>624</v>
      </c>
      <c r="B172" s="139" t="s">
        <v>433</v>
      </c>
      <c r="C172" s="309">
        <v>350584</v>
      </c>
      <c r="D172" s="298"/>
      <c r="E172" s="808"/>
      <c r="F172" s="814"/>
      <c r="G172" s="832"/>
      <c r="H172" s="122"/>
      <c r="I172" s="122"/>
      <c r="J172" s="139"/>
      <c r="K172" s="122">
        <v>0</v>
      </c>
      <c r="L172" s="139">
        <v>0</v>
      </c>
      <c r="M172" s="144" t="e">
        <v>#DIV/0!</v>
      </c>
      <c r="O172" s="25"/>
    </row>
    <row r="173" spans="1:18" ht="12" customHeight="1">
      <c r="A173" s="462">
        <v>629</v>
      </c>
      <c r="B173" s="139" t="s">
        <v>434</v>
      </c>
      <c r="C173" s="309">
        <v>5000</v>
      </c>
      <c r="D173" s="298"/>
      <c r="E173" s="808"/>
      <c r="F173" s="814"/>
      <c r="G173" s="832"/>
      <c r="H173" s="122"/>
      <c r="I173" s="122"/>
      <c r="J173" s="135"/>
      <c r="K173" s="122">
        <v>0</v>
      </c>
      <c r="L173" s="139">
        <v>0</v>
      </c>
      <c r="M173" s="144"/>
      <c r="O173" s="25"/>
    </row>
    <row r="174" spans="1:18" ht="12" customHeight="1">
      <c r="A174" s="461">
        <v>640</v>
      </c>
      <c r="B174" s="141" t="s">
        <v>435</v>
      </c>
      <c r="C174" s="310">
        <v>159266</v>
      </c>
      <c r="D174" s="297"/>
      <c r="E174" s="811">
        <v>159266</v>
      </c>
      <c r="F174" s="812">
        <v>0</v>
      </c>
      <c r="G174" s="141">
        <v>0</v>
      </c>
      <c r="H174" s="141">
        <v>0</v>
      </c>
      <c r="I174" s="141">
        <v>0</v>
      </c>
      <c r="J174" s="141">
        <v>0</v>
      </c>
      <c r="K174" s="122">
        <v>0</v>
      </c>
      <c r="L174" s="141">
        <v>159266</v>
      </c>
      <c r="M174" s="144"/>
      <c r="O174" s="25"/>
    </row>
    <row r="175" spans="1:18" ht="12" customHeight="1">
      <c r="A175" s="462">
        <v>641</v>
      </c>
      <c r="B175" s="139" t="s">
        <v>436</v>
      </c>
      <c r="C175" s="309">
        <v>159266</v>
      </c>
      <c r="D175" s="298"/>
      <c r="E175" s="808">
        <v>159266</v>
      </c>
      <c r="F175" s="814"/>
      <c r="G175" s="832"/>
      <c r="H175" s="122"/>
      <c r="I175" s="122"/>
      <c r="J175" s="135"/>
      <c r="K175" s="122">
        <v>0</v>
      </c>
      <c r="L175" s="139">
        <v>159266</v>
      </c>
      <c r="M175" s="144"/>
      <c r="O175" s="25"/>
    </row>
    <row r="176" spans="1:18">
      <c r="A176" s="461" t="s">
        <v>437</v>
      </c>
      <c r="B176" s="150" t="s">
        <v>438</v>
      </c>
      <c r="C176" s="310">
        <v>187000</v>
      </c>
      <c r="D176" s="297"/>
      <c r="E176" s="811">
        <v>103900</v>
      </c>
      <c r="F176" s="812">
        <v>103900</v>
      </c>
      <c r="G176" s="812">
        <v>0</v>
      </c>
      <c r="H176" s="812">
        <v>20438.13</v>
      </c>
      <c r="I176" s="119">
        <v>900</v>
      </c>
      <c r="J176" s="24">
        <v>900</v>
      </c>
      <c r="K176" s="119">
        <v>83461.87</v>
      </c>
      <c r="L176" s="141">
        <v>83461.87</v>
      </c>
      <c r="M176" s="152">
        <v>19.670962463907603</v>
      </c>
      <c r="O176" s="101"/>
    </row>
    <row r="177" spans="1:16" ht="13.5" customHeight="1">
      <c r="A177" s="462">
        <v>662</v>
      </c>
      <c r="B177" s="140" t="s">
        <v>439</v>
      </c>
      <c r="C177" s="309">
        <v>116000</v>
      </c>
      <c r="D177" s="298"/>
      <c r="E177" s="808">
        <v>90600</v>
      </c>
      <c r="F177" s="814">
        <v>90600</v>
      </c>
      <c r="G177" s="832"/>
      <c r="H177" s="791">
        <v>13500</v>
      </c>
      <c r="I177" s="122"/>
      <c r="J177" s="139"/>
      <c r="K177" s="122">
        <v>77100</v>
      </c>
      <c r="L177" s="139">
        <v>77100</v>
      </c>
      <c r="M177" s="144">
        <v>14.900662251655628</v>
      </c>
      <c r="O177" s="25"/>
      <c r="P177" t="s">
        <v>130</v>
      </c>
    </row>
    <row r="178" spans="1:16" ht="11.25" customHeight="1">
      <c r="A178" s="462" t="s">
        <v>440</v>
      </c>
      <c r="B178" s="140" t="s">
        <v>441</v>
      </c>
      <c r="C178" s="309"/>
      <c r="D178" s="298"/>
      <c r="E178" s="808">
        <v>6000</v>
      </c>
      <c r="F178" s="814">
        <v>6000</v>
      </c>
      <c r="G178" s="832"/>
      <c r="H178" s="791">
        <v>3650</v>
      </c>
      <c r="I178" s="122"/>
      <c r="J178" s="139"/>
      <c r="K178" s="122">
        <v>2350</v>
      </c>
      <c r="L178" s="139">
        <v>2350</v>
      </c>
      <c r="M178" s="144">
        <v>60.833333333333336</v>
      </c>
      <c r="O178" s="25"/>
    </row>
    <row r="179" spans="1:16" ht="12.75" customHeight="1">
      <c r="A179" s="462" t="s">
        <v>442</v>
      </c>
      <c r="B179" s="140" t="s">
        <v>443</v>
      </c>
      <c r="C179" s="309">
        <v>71000</v>
      </c>
      <c r="D179" s="298"/>
      <c r="E179" s="808">
        <v>7300</v>
      </c>
      <c r="F179" s="814">
        <v>7300</v>
      </c>
      <c r="G179" s="832"/>
      <c r="H179" s="791">
        <v>3288.13</v>
      </c>
      <c r="I179" s="122">
        <v>900</v>
      </c>
      <c r="J179" s="139">
        <v>900</v>
      </c>
      <c r="K179" s="122">
        <v>4011.87</v>
      </c>
      <c r="L179" s="139">
        <v>4011.87</v>
      </c>
      <c r="M179" s="144">
        <v>45.04287671232877</v>
      </c>
      <c r="O179" s="25"/>
    </row>
    <row r="180" spans="1:16" ht="15.75" customHeight="1">
      <c r="A180" s="461">
        <v>690</v>
      </c>
      <c r="B180" s="141" t="s">
        <v>444</v>
      </c>
      <c r="C180" s="310">
        <v>0</v>
      </c>
      <c r="D180" s="297"/>
      <c r="E180" s="811">
        <v>8000</v>
      </c>
      <c r="F180" s="811">
        <v>8000</v>
      </c>
      <c r="G180" s="838"/>
      <c r="H180" s="141">
        <v>0</v>
      </c>
      <c r="I180" s="122"/>
      <c r="J180" s="141">
        <v>0</v>
      </c>
      <c r="K180" s="119">
        <v>8000</v>
      </c>
      <c r="L180" s="141">
        <v>8000</v>
      </c>
      <c r="M180" s="144">
        <v>0</v>
      </c>
      <c r="O180" s="101"/>
    </row>
    <row r="181" spans="1:16" ht="15.75" hidden="1" customHeight="1">
      <c r="A181" s="462">
        <v>692</v>
      </c>
      <c r="B181" s="140" t="s">
        <v>445</v>
      </c>
      <c r="C181" s="309"/>
      <c r="D181" s="298"/>
      <c r="E181" s="808"/>
      <c r="F181" s="814">
        <v>0</v>
      </c>
      <c r="G181" s="135">
        <v>0</v>
      </c>
      <c r="H181" s="139">
        <v>0</v>
      </c>
      <c r="I181" s="122"/>
      <c r="J181" s="139">
        <v>0</v>
      </c>
      <c r="K181" s="122">
        <v>0</v>
      </c>
      <c r="L181" s="141">
        <v>0</v>
      </c>
      <c r="M181" s="144" t="e">
        <v>#DIV/0!</v>
      </c>
      <c r="O181" s="25"/>
    </row>
    <row r="182" spans="1:16" ht="18" hidden="1" customHeight="1">
      <c r="A182" s="462">
        <v>693</v>
      </c>
      <c r="B182" s="140" t="s">
        <v>446</v>
      </c>
      <c r="C182" s="309"/>
      <c r="D182" s="298"/>
      <c r="E182" s="808"/>
      <c r="F182" s="814"/>
      <c r="G182" s="839"/>
      <c r="H182" s="135"/>
      <c r="I182" s="122"/>
      <c r="J182" s="139"/>
      <c r="K182" s="122">
        <v>0</v>
      </c>
      <c r="L182" s="139">
        <v>0</v>
      </c>
      <c r="M182" s="144" t="e">
        <v>#DIV/0!</v>
      </c>
      <c r="O182" s="25"/>
    </row>
    <row r="183" spans="1:16" ht="15.75" customHeight="1">
      <c r="A183" s="473">
        <v>697</v>
      </c>
      <c r="B183" s="477" t="s">
        <v>447</v>
      </c>
      <c r="C183" s="478"/>
      <c r="D183" s="479"/>
      <c r="E183" s="840">
        <v>8000</v>
      </c>
      <c r="F183" s="841">
        <v>8000</v>
      </c>
      <c r="G183" s="842"/>
      <c r="H183" s="843"/>
      <c r="I183" s="843"/>
      <c r="J183" s="844"/>
      <c r="K183" s="843">
        <v>8000</v>
      </c>
      <c r="L183" s="844"/>
      <c r="M183" s="144">
        <v>0</v>
      </c>
      <c r="O183" s="25"/>
    </row>
    <row r="184" spans="1:16" ht="28.9" customHeight="1">
      <c r="A184" s="473" t="s">
        <v>12</v>
      </c>
      <c r="B184" s="474" t="s">
        <v>448</v>
      </c>
      <c r="C184" s="475">
        <v>133140570</v>
      </c>
      <c r="D184" s="476">
        <v>0</v>
      </c>
      <c r="E184" s="845">
        <v>133065570</v>
      </c>
      <c r="F184" s="845">
        <v>50740353</v>
      </c>
      <c r="G184" s="475">
        <v>9389960.7599999998</v>
      </c>
      <c r="H184" s="846">
        <v>39405287.851000004</v>
      </c>
      <c r="I184" s="846">
        <v>33036314.73</v>
      </c>
      <c r="J184" s="846">
        <v>35717193.600000001</v>
      </c>
      <c r="K184" s="847">
        <v>11335065.148999996</v>
      </c>
      <c r="L184" s="848">
        <v>93660282.148999989</v>
      </c>
      <c r="M184" s="638">
        <v>77.660649800761149</v>
      </c>
      <c r="O184" s="272"/>
    </row>
    <row r="185" spans="1:16">
      <c r="I185" s="151" t="s">
        <v>12</v>
      </c>
      <c r="J185" s="151" t="s">
        <v>12</v>
      </c>
    </row>
    <row r="194" spans="2:15">
      <c r="O194" s="25"/>
    </row>
    <row r="195" spans="2:15">
      <c r="J195" s="531"/>
    </row>
    <row r="196" spans="2:15">
      <c r="E196" s="531"/>
    </row>
    <row r="199" spans="2:15">
      <c r="B199" s="153"/>
    </row>
    <row r="200" spans="2:15">
      <c r="C200" s="151"/>
      <c r="D200" s="151"/>
    </row>
    <row r="201" spans="2:15">
      <c r="C201" s="151"/>
      <c r="D201" s="151"/>
    </row>
    <row r="202" spans="2:15">
      <c r="C202" s="151"/>
      <c r="D202" s="151"/>
    </row>
    <row r="203" spans="2:15">
      <c r="C203" s="151"/>
      <c r="D203" s="151"/>
    </row>
  </sheetData>
  <mergeCells count="13">
    <mergeCell ref="O8:O10"/>
    <mergeCell ref="C8:F9"/>
    <mergeCell ref="G8:H9"/>
    <mergeCell ref="A2:M2"/>
    <mergeCell ref="A3:M3"/>
    <mergeCell ref="A4:M4"/>
    <mergeCell ref="A5:M5"/>
    <mergeCell ref="A8:A10"/>
    <mergeCell ref="B8:B10"/>
    <mergeCell ref="I8:I10"/>
    <mergeCell ref="J8:J10"/>
    <mergeCell ref="M8:M10"/>
    <mergeCell ref="K8:L8"/>
  </mergeCells>
  <pageMargins left="0.51181102362204722" right="0.11811023622047245" top="0.55118110236220474" bottom="0.55118110236220474" header="0.31496062992125984" footer="0.31496062992125984"/>
  <pageSetup paperSize="5" scale="88" orientation="landscape" r:id="rId1"/>
  <ignoredErrors>
    <ignoredError sqref="A118:B118 A11:A33 A122:A144 P118:XFD118 A35:A117 A119:A120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8">
    <tabColor theme="4" tint="0.59999389629810485"/>
  </sheetPr>
  <dimension ref="A1:S38"/>
  <sheetViews>
    <sheetView showGridLines="0" showZeros="0" zoomScale="106" zoomScaleNormal="106" workbookViewId="0">
      <selection activeCell="O16" sqref="O16"/>
    </sheetView>
  </sheetViews>
  <sheetFormatPr baseColWidth="10" defaultColWidth="11.42578125" defaultRowHeight="12.75"/>
  <cols>
    <col min="1" max="1" width="3.85546875" style="4" customWidth="1"/>
    <col min="2" max="2" width="29.85546875" style="4" customWidth="1"/>
    <col min="3" max="3" width="11.42578125" style="4" customWidth="1"/>
    <col min="4" max="5" width="15.5703125" style="304" customWidth="1"/>
    <col min="6" max="6" width="13.28515625" style="304" hidden="1" customWidth="1"/>
    <col min="7" max="7" width="16" style="304" customWidth="1"/>
    <col min="8" max="8" width="14" style="304" customWidth="1"/>
    <col min="9" max="9" width="14.85546875" style="304" customWidth="1"/>
    <col min="10" max="11" width="15.140625" style="304" customWidth="1"/>
    <col min="12" max="12" width="13.42578125" style="167" customWidth="1"/>
    <col min="13" max="13" width="16" customWidth="1"/>
    <col min="15" max="15" width="22.28515625" customWidth="1"/>
    <col min="16" max="16" width="12.28515625" customWidth="1"/>
    <col min="19" max="19" width="13.28515625" customWidth="1"/>
  </cols>
  <sheetData>
    <row r="1" spans="1:17" ht="15.75">
      <c r="A1" s="555"/>
      <c r="B1" s="937" t="s">
        <v>60</v>
      </c>
      <c r="C1" s="937"/>
      <c r="D1" s="937"/>
      <c r="E1" s="937"/>
      <c r="F1" s="937"/>
      <c r="G1" s="937"/>
      <c r="H1" s="937"/>
      <c r="I1" s="937"/>
      <c r="J1" s="937"/>
      <c r="K1" s="937"/>
      <c r="L1" s="937"/>
    </row>
    <row r="2" spans="1:17" ht="15.75">
      <c r="A2" s="555"/>
      <c r="B2" s="937" t="s">
        <v>61</v>
      </c>
      <c r="C2" s="937"/>
      <c r="D2" s="937"/>
      <c r="E2" s="937"/>
      <c r="F2" s="937"/>
      <c r="G2" s="937"/>
      <c r="H2" s="937"/>
      <c r="I2" s="937"/>
      <c r="J2" s="937"/>
      <c r="K2" s="937"/>
      <c r="L2" s="937"/>
    </row>
    <row r="3" spans="1:17" ht="16.5" customHeight="1">
      <c r="A3" s="873" t="s">
        <v>662</v>
      </c>
      <c r="B3" s="873"/>
      <c r="C3" s="873"/>
      <c r="D3" s="873"/>
      <c r="E3" s="873"/>
      <c r="F3" s="873"/>
      <c r="G3" s="873"/>
      <c r="H3" s="873"/>
      <c r="I3" s="873"/>
      <c r="J3" s="873"/>
      <c r="K3" s="873"/>
      <c r="L3" s="873"/>
    </row>
    <row r="4" spans="1:17" ht="16.5" customHeight="1">
      <c r="A4" s="873" t="s">
        <v>640</v>
      </c>
      <c r="B4" s="873"/>
      <c r="C4" s="873"/>
      <c r="D4" s="873"/>
      <c r="E4" s="873"/>
      <c r="F4" s="873"/>
      <c r="G4" s="873"/>
      <c r="H4" s="873"/>
      <c r="I4" s="873"/>
      <c r="J4" s="873"/>
      <c r="K4" s="873"/>
      <c r="L4" s="873"/>
    </row>
    <row r="5" spans="1:17" ht="10.5" customHeight="1">
      <c r="A5" s="556"/>
      <c r="B5" s="556"/>
      <c r="C5" s="556"/>
      <c r="D5" s="557"/>
      <c r="E5" s="557"/>
      <c r="F5" s="557"/>
      <c r="G5" s="557" t="s">
        <v>12</v>
      </c>
      <c r="H5" s="557"/>
      <c r="I5" s="557"/>
      <c r="J5" s="557"/>
      <c r="K5" s="557"/>
      <c r="L5" s="558"/>
    </row>
    <row r="6" spans="1:17" ht="24.95" customHeight="1">
      <c r="A6" s="930" t="s">
        <v>456</v>
      </c>
      <c r="B6" s="931" t="s">
        <v>0</v>
      </c>
      <c r="C6" s="938" t="s">
        <v>48</v>
      </c>
      <c r="D6" s="939"/>
      <c r="E6" s="939"/>
      <c r="F6" s="939"/>
      <c r="G6" s="939"/>
      <c r="H6" s="939"/>
      <c r="I6" s="940"/>
      <c r="J6" s="935" t="s">
        <v>611</v>
      </c>
      <c r="K6" s="936"/>
      <c r="L6" s="933" t="s">
        <v>54</v>
      </c>
    </row>
    <row r="7" spans="1:17" ht="24.95" customHeight="1">
      <c r="A7" s="912"/>
      <c r="B7" s="932"/>
      <c r="C7" s="451" t="s">
        <v>2</v>
      </c>
      <c r="D7" s="535" t="s">
        <v>3</v>
      </c>
      <c r="E7" s="535" t="s">
        <v>24</v>
      </c>
      <c r="F7" s="535" t="s">
        <v>65</v>
      </c>
      <c r="G7" s="540" t="s">
        <v>41</v>
      </c>
      <c r="H7" s="538" t="s">
        <v>46</v>
      </c>
      <c r="I7" s="538" t="s">
        <v>42</v>
      </c>
      <c r="J7" s="616" t="s">
        <v>50</v>
      </c>
      <c r="K7" s="541" t="s">
        <v>51</v>
      </c>
      <c r="L7" s="934"/>
    </row>
    <row r="8" spans="1:17" ht="15" customHeight="1">
      <c r="A8" s="72"/>
      <c r="B8" s="73"/>
      <c r="C8" s="74"/>
      <c r="D8" s="607"/>
      <c r="E8" s="608"/>
      <c r="F8" s="607"/>
      <c r="G8" s="609"/>
      <c r="H8" s="609"/>
      <c r="I8" s="610"/>
      <c r="J8" s="610"/>
      <c r="K8" s="610"/>
      <c r="L8" s="100"/>
    </row>
    <row r="9" spans="1:17" ht="24.95" customHeight="1">
      <c r="A9" s="75"/>
      <c r="B9" s="76" t="s">
        <v>457</v>
      </c>
      <c r="C9" s="77">
        <v>133140570</v>
      </c>
      <c r="D9" s="77">
        <v>133065570</v>
      </c>
      <c r="E9" s="691">
        <v>50740353</v>
      </c>
      <c r="F9" s="691">
        <v>9389960.7599999998</v>
      </c>
      <c r="G9" s="691">
        <v>39405287.850000001</v>
      </c>
      <c r="H9" s="691">
        <v>33036314.73</v>
      </c>
      <c r="I9" s="691">
        <v>35177193.600000001</v>
      </c>
      <c r="J9" s="691">
        <v>11335065.149999999</v>
      </c>
      <c r="K9" s="691">
        <v>93660282.150000006</v>
      </c>
      <c r="L9" s="266">
        <v>77.660649798790331</v>
      </c>
      <c r="M9" s="101"/>
      <c r="O9" s="102"/>
      <c r="P9" s="1"/>
      <c r="Q9" s="1"/>
    </row>
    <row r="10" spans="1:17" ht="24.95" customHeight="1">
      <c r="A10" s="75"/>
      <c r="B10" s="79"/>
      <c r="C10" s="78"/>
      <c r="D10" s="77"/>
      <c r="E10" s="691"/>
      <c r="F10" s="77"/>
      <c r="G10" s="77"/>
      <c r="H10" s="692"/>
      <c r="I10" s="692"/>
      <c r="J10" s="78"/>
      <c r="K10" s="87"/>
      <c r="L10" s="267"/>
      <c r="M10" s="25"/>
    </row>
    <row r="11" spans="1:17" ht="24.95" customHeight="1">
      <c r="A11" s="80">
        <v>1</v>
      </c>
      <c r="B11" s="81" t="s">
        <v>52</v>
      </c>
      <c r="C11" s="77">
        <v>46252935</v>
      </c>
      <c r="D11" s="77">
        <v>46726403</v>
      </c>
      <c r="E11" s="691">
        <v>20589723</v>
      </c>
      <c r="F11" s="77">
        <v>3337389.31</v>
      </c>
      <c r="G11" s="77">
        <v>14003864.789999999</v>
      </c>
      <c r="H11" s="77">
        <v>11333440.68</v>
      </c>
      <c r="I11" s="77">
        <v>11761732.120000001</v>
      </c>
      <c r="J11" s="77">
        <v>6585858.2100000009</v>
      </c>
      <c r="K11" s="87">
        <v>32722538.210000001</v>
      </c>
      <c r="L11" s="266">
        <v>68.01385715582478</v>
      </c>
      <c r="M11" s="101"/>
      <c r="N11" s="1" t="s">
        <v>12</v>
      </c>
      <c r="O11" s="67"/>
      <c r="P11" s="1"/>
    </row>
    <row r="12" spans="1:17" ht="24.95" customHeight="1">
      <c r="A12" s="75"/>
      <c r="B12" s="82"/>
      <c r="C12" s="83"/>
      <c r="D12" s="83"/>
      <c r="E12" s="693"/>
      <c r="F12" s="83"/>
      <c r="G12" s="694"/>
      <c r="H12" s="83"/>
      <c r="I12" s="83"/>
      <c r="J12" s="695"/>
      <c r="K12" s="85"/>
      <c r="L12" s="268"/>
      <c r="M12" s="25"/>
    </row>
    <row r="13" spans="1:17" ht="24.95" customHeight="1">
      <c r="A13" s="84" t="s">
        <v>12</v>
      </c>
      <c r="B13" s="82" t="s">
        <v>458</v>
      </c>
      <c r="C13" s="85">
        <v>11129624</v>
      </c>
      <c r="D13" s="696">
        <v>10929072</v>
      </c>
      <c r="E13" s="697">
        <v>3679252</v>
      </c>
      <c r="F13" s="83">
        <v>743820.95</v>
      </c>
      <c r="G13" s="694">
        <v>3250679.6399999997</v>
      </c>
      <c r="H13" s="83">
        <v>2792450.75</v>
      </c>
      <c r="I13" s="83">
        <v>3089031</v>
      </c>
      <c r="J13" s="85">
        <v>428572.36000000034</v>
      </c>
      <c r="K13" s="85">
        <v>7678392.3600000003</v>
      </c>
      <c r="L13" s="268">
        <v>88.351644301613476</v>
      </c>
      <c r="M13" s="25"/>
      <c r="O13" s="1"/>
      <c r="P13" s="1"/>
    </row>
    <row r="14" spans="1:17" ht="24.95" customHeight="1">
      <c r="A14" s="84"/>
      <c r="B14" s="82"/>
      <c r="C14" s="85"/>
      <c r="D14" s="696"/>
      <c r="E14" s="697"/>
      <c r="F14" s="83"/>
      <c r="G14" s="694">
        <v>0</v>
      </c>
      <c r="H14" s="83"/>
      <c r="I14" s="83"/>
      <c r="J14" s="85"/>
      <c r="K14" s="85"/>
      <c r="L14" s="268"/>
      <c r="M14" s="25"/>
    </row>
    <row r="15" spans="1:17" ht="24.95" customHeight="1">
      <c r="A15" s="84" t="s">
        <v>12</v>
      </c>
      <c r="B15" s="86" t="s">
        <v>459</v>
      </c>
      <c r="C15" s="85">
        <v>928019</v>
      </c>
      <c r="D15" s="696">
        <v>967569</v>
      </c>
      <c r="E15" s="697">
        <v>357985</v>
      </c>
      <c r="F15" s="83">
        <v>66654.039999999994</v>
      </c>
      <c r="G15" s="694">
        <v>278672.38</v>
      </c>
      <c r="H15" s="83">
        <v>236903.43</v>
      </c>
      <c r="I15" s="83">
        <v>266703.34000000003</v>
      </c>
      <c r="J15" s="85">
        <v>79312.62</v>
      </c>
      <c r="K15" s="85">
        <v>688896.62</v>
      </c>
      <c r="L15" s="268">
        <v>77.844708577175027</v>
      </c>
      <c r="M15" s="25"/>
      <c r="O15" s="1"/>
      <c r="P15" s="1"/>
    </row>
    <row r="16" spans="1:17" ht="24.95" customHeight="1">
      <c r="A16" s="84"/>
      <c r="B16" s="86"/>
      <c r="C16" s="85"/>
      <c r="D16" s="696"/>
      <c r="E16" s="697"/>
      <c r="F16" s="83"/>
      <c r="G16" s="694">
        <v>0</v>
      </c>
      <c r="H16" s="83"/>
      <c r="I16" s="83"/>
      <c r="J16" s="85">
        <v>0</v>
      </c>
      <c r="K16" s="85" t="s">
        <v>12</v>
      </c>
      <c r="L16" s="268"/>
      <c r="M16" s="25"/>
    </row>
    <row r="17" spans="1:19" ht="24.95" customHeight="1">
      <c r="A17" s="84" t="s">
        <v>12</v>
      </c>
      <c r="B17" s="82" t="s">
        <v>460</v>
      </c>
      <c r="C17" s="85">
        <v>31922116</v>
      </c>
      <c r="D17" s="696">
        <v>32655236</v>
      </c>
      <c r="E17" s="697">
        <v>15893499</v>
      </c>
      <c r="F17" s="83">
        <v>2440155.4700000002</v>
      </c>
      <c r="G17" s="696">
        <v>10095488.73</v>
      </c>
      <c r="H17" s="696">
        <v>7974602.0899999999</v>
      </c>
      <c r="I17" s="696">
        <v>8049219.9800000004</v>
      </c>
      <c r="J17" s="698">
        <v>5798010.2699999996</v>
      </c>
      <c r="K17" s="85">
        <v>22559747.27</v>
      </c>
      <c r="L17" s="268">
        <v>63.519610942813785</v>
      </c>
      <c r="M17" s="25"/>
      <c r="O17" s="1"/>
      <c r="P17" s="1"/>
      <c r="Q17" s="25"/>
      <c r="S17" s="25"/>
    </row>
    <row r="18" spans="1:19" ht="24.95" customHeight="1">
      <c r="A18" s="84"/>
      <c r="B18" s="82"/>
      <c r="C18" s="85"/>
      <c r="D18" s="696"/>
      <c r="E18" s="697"/>
      <c r="F18" s="83"/>
      <c r="G18" s="694"/>
      <c r="H18" s="83"/>
      <c r="I18" s="83"/>
      <c r="J18" s="85" t="s">
        <v>12</v>
      </c>
      <c r="K18" s="85" t="s">
        <v>12</v>
      </c>
      <c r="L18" s="268"/>
      <c r="M18" s="25"/>
      <c r="O18" s="25"/>
    </row>
    <row r="19" spans="1:19" ht="24.95" customHeight="1">
      <c r="A19" s="84" t="s">
        <v>12</v>
      </c>
      <c r="B19" s="86" t="s">
        <v>461</v>
      </c>
      <c r="C19" s="85">
        <v>2273176</v>
      </c>
      <c r="D19" s="696">
        <v>2174526</v>
      </c>
      <c r="E19" s="697">
        <v>658987</v>
      </c>
      <c r="F19" s="83">
        <v>86758.85</v>
      </c>
      <c r="G19" s="694">
        <v>379024.04000000004</v>
      </c>
      <c r="H19" s="83">
        <v>329484.40999999997</v>
      </c>
      <c r="I19" s="83">
        <v>356777.8</v>
      </c>
      <c r="J19" s="85">
        <v>658987</v>
      </c>
      <c r="K19" s="85">
        <v>1795501.96</v>
      </c>
      <c r="L19" s="268">
        <v>57.516163444802402</v>
      </c>
      <c r="M19" s="25"/>
      <c r="O19" s="1"/>
    </row>
    <row r="20" spans="1:19" ht="24.95" customHeight="1">
      <c r="A20" s="84"/>
      <c r="B20" s="82"/>
      <c r="C20" s="85"/>
      <c r="D20" s="696" t="s">
        <v>12</v>
      </c>
      <c r="E20" s="697"/>
      <c r="F20" s="83"/>
      <c r="G20" s="83">
        <v>0</v>
      </c>
      <c r="H20" s="83"/>
      <c r="I20" s="83"/>
      <c r="J20" s="85">
        <v>0</v>
      </c>
      <c r="K20" s="85" t="s">
        <v>12</v>
      </c>
      <c r="L20" s="268"/>
      <c r="M20" s="25"/>
    </row>
    <row r="21" spans="1:19" ht="24.95" customHeight="1">
      <c r="A21" s="80">
        <v>2</v>
      </c>
      <c r="B21" s="81" t="s">
        <v>53</v>
      </c>
      <c r="C21" s="87">
        <v>71448026</v>
      </c>
      <c r="D21" s="699">
        <v>71686510</v>
      </c>
      <c r="E21" s="700">
        <v>24362315</v>
      </c>
      <c r="F21" s="77">
        <v>5040769.9399999995</v>
      </c>
      <c r="G21" s="77">
        <v>21367952.890000001</v>
      </c>
      <c r="H21" s="77">
        <v>18399527.830000002</v>
      </c>
      <c r="I21" s="77">
        <v>20353802.810000002</v>
      </c>
      <c r="J21" s="87">
        <v>2994362.1099999994</v>
      </c>
      <c r="K21" s="87">
        <v>50318557.109999999</v>
      </c>
      <c r="L21" s="266">
        <v>87.709041156392573</v>
      </c>
      <c r="M21" s="101"/>
    </row>
    <row r="22" spans="1:19" ht="24.95" customHeight="1">
      <c r="A22" s="88"/>
      <c r="B22" s="82"/>
      <c r="C22" s="85"/>
      <c r="D22" s="696"/>
      <c r="E22" s="697"/>
      <c r="F22" s="83"/>
      <c r="G22" s="83">
        <v>0</v>
      </c>
      <c r="H22" s="83"/>
      <c r="I22" s="83"/>
      <c r="J22" s="85">
        <v>0</v>
      </c>
      <c r="K22" s="85" t="s">
        <v>12</v>
      </c>
      <c r="L22" s="268" t="s">
        <v>12</v>
      </c>
      <c r="M22" s="25"/>
    </row>
    <row r="23" spans="1:19" ht="24.95" customHeight="1">
      <c r="A23" s="89" t="s">
        <v>12</v>
      </c>
      <c r="B23" s="82" t="s">
        <v>462</v>
      </c>
      <c r="C23" s="85">
        <v>2655915</v>
      </c>
      <c r="D23" s="696">
        <v>2681103</v>
      </c>
      <c r="E23" s="696">
        <v>925095</v>
      </c>
      <c r="F23" s="701">
        <v>170916.96</v>
      </c>
      <c r="G23" s="696">
        <v>672007.17</v>
      </c>
      <c r="H23" s="83">
        <v>545559.17000000004</v>
      </c>
      <c r="I23" s="83">
        <v>602083.72</v>
      </c>
      <c r="J23" s="85">
        <v>253087.82999999996</v>
      </c>
      <c r="K23" s="85">
        <v>2009095.83</v>
      </c>
      <c r="L23" s="268">
        <v>4.2281889595236395</v>
      </c>
      <c r="M23" s="25"/>
      <c r="O23" s="1"/>
      <c r="P23" s="25"/>
    </row>
    <row r="24" spans="1:19" ht="24.95" customHeight="1">
      <c r="A24" s="89"/>
      <c r="B24" s="82"/>
      <c r="C24" s="85"/>
      <c r="D24" s="696" t="s">
        <v>12</v>
      </c>
      <c r="E24" s="696"/>
      <c r="F24" s="701"/>
      <c r="G24" s="696">
        <v>0</v>
      </c>
      <c r="H24" s="83"/>
      <c r="I24" s="83"/>
      <c r="J24" s="85" t="s">
        <v>12</v>
      </c>
      <c r="K24" s="85" t="s">
        <v>12</v>
      </c>
      <c r="L24" s="268"/>
      <c r="M24" s="25"/>
      <c r="P24" s="25"/>
    </row>
    <row r="25" spans="1:19" ht="24.95" customHeight="1">
      <c r="A25" s="89" t="s">
        <v>12</v>
      </c>
      <c r="B25" s="82" t="s">
        <v>463</v>
      </c>
      <c r="C25" s="85">
        <v>35663263</v>
      </c>
      <c r="D25" s="696">
        <v>35539444</v>
      </c>
      <c r="E25" s="696">
        <v>11902616</v>
      </c>
      <c r="F25" s="701">
        <v>2570700.12</v>
      </c>
      <c r="G25" s="696">
        <v>10998398.719999999</v>
      </c>
      <c r="H25" s="83">
        <v>9519356.8800000008</v>
      </c>
      <c r="I25" s="83">
        <v>10556108.699999999</v>
      </c>
      <c r="J25" s="85">
        <v>904217.28000000119</v>
      </c>
      <c r="K25" s="85">
        <v>24541045.280000001</v>
      </c>
      <c r="L25" s="268">
        <v>92.403205480207035</v>
      </c>
      <c r="M25" s="25"/>
      <c r="O25" s="25"/>
      <c r="P25" s="25"/>
    </row>
    <row r="26" spans="1:19" ht="24.95" customHeight="1">
      <c r="A26" s="89"/>
      <c r="B26" s="82"/>
      <c r="C26" s="85"/>
      <c r="D26" s="696"/>
      <c r="E26" s="696"/>
      <c r="F26" s="701"/>
      <c r="G26" s="696">
        <v>0</v>
      </c>
      <c r="H26" s="83"/>
      <c r="I26" s="83"/>
      <c r="J26" s="85" t="s">
        <v>12</v>
      </c>
      <c r="K26" s="85"/>
      <c r="L26" s="268"/>
      <c r="M26" s="25"/>
      <c r="P26" s="25"/>
    </row>
    <row r="27" spans="1:19" ht="24.95" customHeight="1">
      <c r="A27" s="89" t="s">
        <v>12</v>
      </c>
      <c r="B27" s="82" t="s">
        <v>464</v>
      </c>
      <c r="C27" s="85">
        <v>33128848</v>
      </c>
      <c r="D27" s="696">
        <v>33465963</v>
      </c>
      <c r="E27" s="696">
        <v>11534604</v>
      </c>
      <c r="F27" s="701">
        <v>2299152.86</v>
      </c>
      <c r="G27" s="696">
        <v>9697547</v>
      </c>
      <c r="H27" s="83">
        <v>8334611.7800000003</v>
      </c>
      <c r="I27" s="83">
        <v>9195610.3900000006</v>
      </c>
      <c r="J27" s="85">
        <v>1837057</v>
      </c>
      <c r="K27" s="85">
        <v>23768416</v>
      </c>
      <c r="L27" s="268">
        <v>84.0735147907982</v>
      </c>
      <c r="M27" s="25"/>
      <c r="O27" s="1"/>
    </row>
    <row r="28" spans="1:19" ht="24.95" customHeight="1">
      <c r="A28" s="90"/>
      <c r="B28" s="82"/>
      <c r="C28" s="85"/>
      <c r="D28" s="83"/>
      <c r="E28" s="693"/>
      <c r="F28" s="83"/>
      <c r="G28" s="83">
        <v>0</v>
      </c>
      <c r="H28" s="83"/>
      <c r="I28" s="83"/>
      <c r="J28" s="85">
        <v>0</v>
      </c>
      <c r="K28" s="85" t="s">
        <v>12</v>
      </c>
      <c r="L28" s="268" t="s">
        <v>12</v>
      </c>
      <c r="M28" s="25"/>
    </row>
    <row r="29" spans="1:19" ht="24.95" customHeight="1">
      <c r="A29" s="91" t="s">
        <v>465</v>
      </c>
      <c r="B29" s="81" t="s">
        <v>466</v>
      </c>
      <c r="C29" s="87">
        <v>15439609</v>
      </c>
      <c r="D29" s="77">
        <v>14652657</v>
      </c>
      <c r="E29" s="691">
        <v>5788315</v>
      </c>
      <c r="F29" s="77">
        <v>1011801.51</v>
      </c>
      <c r="G29" s="77">
        <v>4033470.17</v>
      </c>
      <c r="H29" s="77">
        <v>3303346.22</v>
      </c>
      <c r="I29" s="77">
        <v>3061658.67</v>
      </c>
      <c r="J29" s="87">
        <v>1754844.83</v>
      </c>
      <c r="K29" s="87">
        <v>10619186.83</v>
      </c>
      <c r="L29" s="266">
        <v>69.682976306576265</v>
      </c>
      <c r="M29" s="101"/>
    </row>
    <row r="30" spans="1:19" ht="24.95" customHeight="1">
      <c r="A30" s="92"/>
      <c r="B30" s="93"/>
      <c r="C30" s="94"/>
      <c r="D30" s="641" t="s">
        <v>12</v>
      </c>
      <c r="E30" s="642"/>
      <c r="F30" s="641"/>
      <c r="G30" s="641" t="s">
        <v>12</v>
      </c>
      <c r="H30" s="641"/>
      <c r="I30" s="641"/>
      <c r="J30" s="641"/>
      <c r="K30" s="641" t="s">
        <v>12</v>
      </c>
      <c r="L30" s="269" t="s">
        <v>12</v>
      </c>
      <c r="M30" s="25" t="s">
        <v>12</v>
      </c>
    </row>
    <row r="31" spans="1:19" ht="10.5" customHeight="1">
      <c r="A31" s="95"/>
      <c r="B31" s="96"/>
      <c r="C31" s="97"/>
      <c r="D31" s="536"/>
      <c r="E31" s="536"/>
      <c r="F31" s="536"/>
      <c r="G31" s="536" t="s">
        <v>12</v>
      </c>
      <c r="H31" s="536"/>
      <c r="I31" s="536"/>
      <c r="J31" s="536"/>
      <c r="K31" s="536" t="s">
        <v>12</v>
      </c>
      <c r="L31" s="3"/>
    </row>
    <row r="32" spans="1:19" ht="16.5" customHeight="1">
      <c r="A32" s="98"/>
      <c r="B32" s="864" t="s">
        <v>39</v>
      </c>
      <c r="C32" s="864"/>
      <c r="D32" s="537"/>
      <c r="E32" s="537"/>
      <c r="F32" s="537"/>
      <c r="G32" s="539"/>
      <c r="H32" s="539"/>
      <c r="I32" s="539"/>
      <c r="J32" s="539"/>
      <c r="K32" s="536"/>
      <c r="L32" s="3"/>
    </row>
    <row r="35" spans="1:12">
      <c r="A35"/>
      <c r="B35"/>
      <c r="C35"/>
      <c r="D35" s="304" t="s">
        <v>12</v>
      </c>
    </row>
    <row r="38" spans="1:12">
      <c r="A38"/>
      <c r="B38"/>
      <c r="C38"/>
      <c r="L38" s="167" t="s">
        <v>12</v>
      </c>
    </row>
  </sheetData>
  <mergeCells count="10">
    <mergeCell ref="B1:L1"/>
    <mergeCell ref="B2:L2"/>
    <mergeCell ref="A3:L3"/>
    <mergeCell ref="A4:L4"/>
    <mergeCell ref="C6:I6"/>
    <mergeCell ref="B32:C32"/>
    <mergeCell ref="A6:A7"/>
    <mergeCell ref="B6:B7"/>
    <mergeCell ref="L6:L7"/>
    <mergeCell ref="J6:K6"/>
  </mergeCells>
  <pageMargins left="0" right="0" top="0.78740157480314965" bottom="0.35433070866141736" header="0.51181102362204722" footer="0.98425196850393704"/>
  <pageSetup scale="70" firstPageNumber="0" fitToWidth="0" fitToHeight="0" orientation="landscape" useFirstPageNumber="1" r:id="rId1"/>
  <headerFooter alignWithMargins="0">
    <oddFooter>&amp;R&amp;"Times New Roman,Normal"&amp;12</oddFooter>
  </headerFooter>
  <ignoredErrors>
    <ignoredError sqref="A2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2">
    <tabColor theme="4" tint="0.59999389629810485"/>
  </sheetPr>
  <dimension ref="A1:Q147"/>
  <sheetViews>
    <sheetView showGridLines="0" showZeros="0" workbookViewId="0">
      <selection activeCell="O10" sqref="O10"/>
    </sheetView>
  </sheetViews>
  <sheetFormatPr baseColWidth="10" defaultColWidth="11" defaultRowHeight="12.75"/>
  <cols>
    <col min="1" max="1" width="4.85546875" customWidth="1"/>
    <col min="2" max="2" width="32.42578125" customWidth="1"/>
    <col min="3" max="3" width="15.5703125" customWidth="1"/>
    <col min="4" max="4" width="0.140625" hidden="1" customWidth="1"/>
    <col min="5" max="5" width="15.28515625" bestFit="1" customWidth="1"/>
    <col min="6" max="6" width="14.140625" bestFit="1" customWidth="1"/>
    <col min="7" max="7" width="14.140625" hidden="1" customWidth="1"/>
    <col min="8" max="8" width="14.85546875" customWidth="1"/>
    <col min="9" max="11" width="14.140625" bestFit="1" customWidth="1"/>
    <col min="12" max="12" width="15.28515625" bestFit="1" customWidth="1"/>
    <col min="13" max="13" width="13.5703125" style="3" customWidth="1"/>
  </cols>
  <sheetData>
    <row r="1" spans="1:13" ht="20.25" customHeight="1">
      <c r="A1" s="872" t="s">
        <v>60</v>
      </c>
      <c r="B1" s="872"/>
      <c r="C1" s="872"/>
      <c r="D1" s="872"/>
      <c r="E1" s="872"/>
      <c r="F1" s="872"/>
      <c r="G1" s="872"/>
      <c r="H1" s="872"/>
      <c r="I1" s="872"/>
      <c r="J1" s="872"/>
      <c r="K1" s="872"/>
      <c r="L1" s="872"/>
      <c r="M1" s="872"/>
    </row>
    <row r="2" spans="1:13" ht="18.75" customHeight="1">
      <c r="A2" s="872" t="s">
        <v>61</v>
      </c>
      <c r="B2" s="872"/>
      <c r="C2" s="872"/>
      <c r="D2" s="872"/>
      <c r="E2" s="872"/>
      <c r="F2" s="872"/>
      <c r="G2" s="872"/>
      <c r="H2" s="872"/>
      <c r="I2" s="872"/>
      <c r="J2" s="872"/>
      <c r="K2" s="872"/>
      <c r="L2" s="872"/>
      <c r="M2" s="872"/>
    </row>
    <row r="3" spans="1:13" ht="19.899999999999999" customHeight="1">
      <c r="A3" s="873" t="s">
        <v>541</v>
      </c>
      <c r="B3" s="873"/>
      <c r="C3" s="873"/>
      <c r="D3" s="873"/>
      <c r="E3" s="873"/>
      <c r="F3" s="873"/>
      <c r="G3" s="873"/>
      <c r="H3" s="873"/>
      <c r="I3" s="873"/>
      <c r="J3" s="873"/>
      <c r="K3" s="873"/>
      <c r="L3" s="873"/>
      <c r="M3" s="873"/>
    </row>
    <row r="4" spans="1:13" ht="19.899999999999999" customHeight="1">
      <c r="A4" s="873" t="s">
        <v>642</v>
      </c>
      <c r="B4" s="873"/>
      <c r="C4" s="873"/>
      <c r="D4" s="873"/>
      <c r="E4" s="873"/>
      <c r="F4" s="873"/>
      <c r="G4" s="873"/>
      <c r="H4" s="873"/>
      <c r="I4" s="873"/>
      <c r="J4" s="873"/>
      <c r="K4" s="873"/>
      <c r="L4" s="873"/>
      <c r="M4" s="873"/>
    </row>
    <row r="5" spans="1:13" ht="6" customHeight="1">
      <c r="A5" s="951"/>
      <c r="B5" s="951"/>
      <c r="C5" s="951"/>
      <c r="D5" s="951"/>
      <c r="E5" s="951"/>
      <c r="F5" s="951"/>
      <c r="G5" s="951"/>
      <c r="H5" s="951"/>
      <c r="I5" s="951"/>
      <c r="J5" s="951"/>
      <c r="K5" s="951"/>
      <c r="L5" s="951"/>
      <c r="M5" s="951"/>
    </row>
    <row r="6" spans="1:13" ht="19.899999999999999" customHeight="1">
      <c r="A6" s="942" t="s">
        <v>449</v>
      </c>
      <c r="B6" s="944" t="s">
        <v>0</v>
      </c>
      <c r="C6" s="947" t="s">
        <v>48</v>
      </c>
      <c r="D6" s="948"/>
      <c r="E6" s="948"/>
      <c r="F6" s="948"/>
      <c r="G6" s="948"/>
      <c r="H6" s="948"/>
      <c r="I6" s="948"/>
      <c r="J6" s="949"/>
      <c r="K6" s="950" t="s">
        <v>610</v>
      </c>
      <c r="L6" s="949"/>
      <c r="M6" s="946" t="s">
        <v>40</v>
      </c>
    </row>
    <row r="7" spans="1:13" ht="34.5" customHeight="1">
      <c r="A7" s="943"/>
      <c r="B7" s="945"/>
      <c r="C7" s="488" t="s">
        <v>2</v>
      </c>
      <c r="D7" s="488" t="s">
        <v>543</v>
      </c>
      <c r="E7" s="489" t="s">
        <v>64</v>
      </c>
      <c r="F7" s="488" t="s">
        <v>24</v>
      </c>
      <c r="G7" s="490" t="s">
        <v>65</v>
      </c>
      <c r="H7" s="491" t="s">
        <v>41</v>
      </c>
      <c r="I7" s="491" t="s">
        <v>46</v>
      </c>
      <c r="J7" s="492" t="s">
        <v>42</v>
      </c>
      <c r="K7" s="493" t="s">
        <v>617</v>
      </c>
      <c r="L7" s="494" t="s">
        <v>618</v>
      </c>
      <c r="M7" s="927"/>
    </row>
    <row r="8" spans="1:13" ht="31.5" customHeight="1">
      <c r="A8" s="480" t="s">
        <v>185</v>
      </c>
      <c r="B8" s="481" t="s">
        <v>186</v>
      </c>
      <c r="C8" s="482">
        <v>125040406</v>
      </c>
      <c r="D8" s="482"/>
      <c r="E8" s="482">
        <v>124852169</v>
      </c>
      <c r="F8" s="482">
        <v>43598028</v>
      </c>
      <c r="G8" s="482">
        <v>8299036.8699999992</v>
      </c>
      <c r="H8" s="482">
        <v>35023563.640000001</v>
      </c>
      <c r="I8" s="482">
        <v>30372214.02</v>
      </c>
      <c r="J8" s="482">
        <v>33670328.730000004</v>
      </c>
      <c r="K8" s="482">
        <v>8574464.3599999994</v>
      </c>
      <c r="L8" s="603">
        <v>89828605.359999999</v>
      </c>
      <c r="M8" s="483">
        <v>80.332907809500014</v>
      </c>
    </row>
    <row r="9" spans="1:13" ht="18" customHeight="1">
      <c r="A9" s="103" t="s">
        <v>187</v>
      </c>
      <c r="B9" s="104" t="s">
        <v>188</v>
      </c>
      <c r="C9" s="105">
        <v>82014910</v>
      </c>
      <c r="D9" s="105"/>
      <c r="E9" s="105">
        <v>81669265</v>
      </c>
      <c r="F9" s="105">
        <v>27911837</v>
      </c>
      <c r="G9" s="105">
        <v>5797734.0199999996</v>
      </c>
      <c r="H9" s="105">
        <v>22800944.050000001</v>
      </c>
      <c r="I9" s="367">
        <v>22798556.629999999</v>
      </c>
      <c r="J9" s="105">
        <v>22800944.050000001</v>
      </c>
      <c r="K9" s="105">
        <v>5110892.9499999993</v>
      </c>
      <c r="L9" s="344">
        <v>58868320.950000003</v>
      </c>
      <c r="M9" s="341">
        <v>81.689155930510779</v>
      </c>
    </row>
    <row r="10" spans="1:13" ht="16.5" customHeight="1">
      <c r="A10" s="106" t="s">
        <v>189</v>
      </c>
      <c r="B10" s="107" t="s">
        <v>188</v>
      </c>
      <c r="C10" s="108">
        <v>71448892</v>
      </c>
      <c r="D10" s="108"/>
      <c r="E10" s="108">
        <v>71229912</v>
      </c>
      <c r="F10" s="108">
        <v>22829240</v>
      </c>
      <c r="G10" s="108">
        <v>5265425.13</v>
      </c>
      <c r="H10" s="108">
        <v>21058696.239999998</v>
      </c>
      <c r="I10" s="108">
        <v>21058696.239999998</v>
      </c>
      <c r="J10" s="108">
        <v>21058696.239999998</v>
      </c>
      <c r="K10" s="108">
        <v>1770543.7600000016</v>
      </c>
      <c r="L10" s="345">
        <v>50171215.760000005</v>
      </c>
      <c r="M10" s="342">
        <v>92.244403405457206</v>
      </c>
    </row>
    <row r="11" spans="1:13" ht="15.75" customHeight="1">
      <c r="A11" s="106" t="s">
        <v>190</v>
      </c>
      <c r="B11" s="107" t="s">
        <v>191</v>
      </c>
      <c r="C11" s="108">
        <v>3449605</v>
      </c>
      <c r="D11" s="108"/>
      <c r="E11" s="108">
        <v>3187485</v>
      </c>
      <c r="F11" s="108">
        <v>928407</v>
      </c>
      <c r="G11" s="108">
        <v>208192.83</v>
      </c>
      <c r="H11" s="108">
        <v>690492.51</v>
      </c>
      <c r="I11" s="108">
        <v>690492.51</v>
      </c>
      <c r="J11" s="108">
        <v>690492.51</v>
      </c>
      <c r="K11" s="108">
        <v>237914.49</v>
      </c>
      <c r="L11" s="345">
        <v>2496992.4900000002</v>
      </c>
      <c r="M11" s="342">
        <v>74.373901747832576</v>
      </c>
    </row>
    <row r="12" spans="1:13" ht="18.75" customHeight="1">
      <c r="A12" s="106" t="s">
        <v>192</v>
      </c>
      <c r="B12" s="107" t="s">
        <v>193</v>
      </c>
      <c r="C12" s="108">
        <v>7116413</v>
      </c>
      <c r="D12" s="108"/>
      <c r="E12" s="108">
        <v>7251868</v>
      </c>
      <c r="F12" s="108">
        <v>4154190</v>
      </c>
      <c r="G12" s="108">
        <v>324116.06</v>
      </c>
      <c r="H12" s="108">
        <v>1051755.3</v>
      </c>
      <c r="I12" s="108">
        <v>1049367.8799999999</v>
      </c>
      <c r="J12" s="108">
        <v>1051755.3</v>
      </c>
      <c r="K12" s="108">
        <v>3102434.7</v>
      </c>
      <c r="L12" s="345">
        <v>6200112.7000000002</v>
      </c>
      <c r="M12" s="342">
        <v>25.317939237252027</v>
      </c>
    </row>
    <row r="13" spans="1:13" ht="18" customHeight="1">
      <c r="A13" s="106" t="s">
        <v>194</v>
      </c>
      <c r="B13" s="107" t="s">
        <v>195</v>
      </c>
      <c r="C13" s="108">
        <v>17802407</v>
      </c>
      <c r="D13" s="108"/>
      <c r="E13" s="108">
        <v>17735407</v>
      </c>
      <c r="F13" s="108">
        <v>5690630</v>
      </c>
      <c r="G13" s="108">
        <v>1334242.9500000002</v>
      </c>
      <c r="H13" s="108">
        <v>5358700.66</v>
      </c>
      <c r="I13" s="108">
        <v>5358700.6599999992</v>
      </c>
      <c r="J13" s="108">
        <v>5358700.6599999992</v>
      </c>
      <c r="K13" s="108">
        <v>331929.33999999985</v>
      </c>
      <c r="L13" s="345">
        <v>12376706.34</v>
      </c>
      <c r="M13" s="342">
        <v>94.167089759833274</v>
      </c>
    </row>
    <row r="14" spans="1:13" ht="18" customHeight="1">
      <c r="A14" s="106" t="s">
        <v>202</v>
      </c>
      <c r="B14" s="107" t="s">
        <v>203</v>
      </c>
      <c r="C14" s="108">
        <v>228000</v>
      </c>
      <c r="D14" s="108"/>
      <c r="E14" s="108">
        <v>228000</v>
      </c>
      <c r="F14" s="108">
        <v>76000</v>
      </c>
      <c r="G14" s="108">
        <v>18600</v>
      </c>
      <c r="H14" s="108">
        <v>74400</v>
      </c>
      <c r="I14" s="108">
        <v>74400</v>
      </c>
      <c r="J14" s="108">
        <v>74400</v>
      </c>
      <c r="K14" s="108">
        <v>1600</v>
      </c>
      <c r="L14" s="345">
        <v>153600</v>
      </c>
      <c r="M14" s="342">
        <v>97.89473684210526</v>
      </c>
    </row>
    <row r="15" spans="1:13" ht="16.5" customHeight="1">
      <c r="A15" s="106" t="s">
        <v>204</v>
      </c>
      <c r="B15" s="107" t="s">
        <v>205</v>
      </c>
      <c r="C15" s="108">
        <v>8322356</v>
      </c>
      <c r="D15" s="108"/>
      <c r="E15" s="108">
        <v>7913786</v>
      </c>
      <c r="F15" s="108">
        <v>2365573</v>
      </c>
      <c r="G15" s="108">
        <v>22663</v>
      </c>
      <c r="H15" s="108">
        <v>2136456.73</v>
      </c>
      <c r="I15" s="108">
        <v>2136456.73</v>
      </c>
      <c r="J15" s="108">
        <v>2136456.73</v>
      </c>
      <c r="K15" s="108">
        <v>229116.27000000002</v>
      </c>
      <c r="L15" s="345">
        <v>5777329.2699999996</v>
      </c>
      <c r="M15" s="342">
        <v>90.314555078198808</v>
      </c>
    </row>
    <row r="16" spans="1:13" ht="15" customHeight="1">
      <c r="A16" s="106" t="s">
        <v>206</v>
      </c>
      <c r="B16" s="107" t="s">
        <v>207</v>
      </c>
      <c r="C16" s="108">
        <v>16672733</v>
      </c>
      <c r="D16" s="108"/>
      <c r="E16" s="108">
        <v>16608108</v>
      </c>
      <c r="F16" s="108">
        <v>6856385</v>
      </c>
      <c r="G16" s="108">
        <v>1121052.6499999999</v>
      </c>
      <c r="H16" s="108">
        <v>4647392.74</v>
      </c>
      <c r="I16" s="108">
        <v>0</v>
      </c>
      <c r="J16" s="108">
        <v>3294802.0799999996</v>
      </c>
      <c r="K16" s="108">
        <v>2208992.2599999998</v>
      </c>
      <c r="L16" s="345">
        <v>11960715.26</v>
      </c>
      <c r="M16" s="342">
        <v>67.781968778007652</v>
      </c>
    </row>
    <row r="17" spans="1:14" ht="18" hidden="1" customHeight="1">
      <c r="A17" s="106" t="s">
        <v>216</v>
      </c>
      <c r="B17" s="107" t="s">
        <v>217</v>
      </c>
      <c r="C17" s="108">
        <v>0</v>
      </c>
      <c r="D17" s="108"/>
      <c r="E17" s="108">
        <v>0</v>
      </c>
      <c r="F17" s="108">
        <v>0</v>
      </c>
      <c r="G17" s="108">
        <v>0</v>
      </c>
      <c r="H17" s="108">
        <v>0</v>
      </c>
      <c r="I17" s="108">
        <v>0</v>
      </c>
      <c r="J17" s="108">
        <v>0</v>
      </c>
      <c r="K17" s="108">
        <v>0</v>
      </c>
      <c r="L17" s="345" t="e">
        <v>#REF!</v>
      </c>
      <c r="M17" s="342">
        <v>0</v>
      </c>
    </row>
    <row r="18" spans="1:14" ht="18.75" customHeight="1">
      <c r="A18" s="106" t="s">
        <v>220</v>
      </c>
      <c r="B18" s="107" t="s">
        <v>221</v>
      </c>
      <c r="C18" s="108">
        <v>0</v>
      </c>
      <c r="D18" s="108"/>
      <c r="E18" s="108">
        <v>697603</v>
      </c>
      <c r="F18" s="108">
        <v>697603</v>
      </c>
      <c r="G18" s="108">
        <v>4744.25</v>
      </c>
      <c r="H18" s="108">
        <v>5669.46</v>
      </c>
      <c r="I18" s="108">
        <v>4100</v>
      </c>
      <c r="J18" s="108">
        <v>5025.21</v>
      </c>
      <c r="K18" s="108">
        <v>691933.54</v>
      </c>
      <c r="L18" s="345">
        <v>691933.54</v>
      </c>
      <c r="M18" s="342">
        <v>82.700551536787387</v>
      </c>
    </row>
    <row r="19" spans="1:14" ht="3.75" customHeight="1">
      <c r="A19" s="106"/>
      <c r="B19" s="107"/>
      <c r="C19" s="108"/>
      <c r="D19" s="108"/>
      <c r="E19" s="108"/>
      <c r="F19" s="108"/>
      <c r="G19" s="108"/>
      <c r="H19" s="108"/>
      <c r="I19" s="108"/>
      <c r="J19" s="108"/>
      <c r="K19" s="108"/>
      <c r="L19" s="345"/>
      <c r="M19" s="342"/>
    </row>
    <row r="20" spans="1:14" ht="19.899999999999999" customHeight="1">
      <c r="A20" s="480" t="s">
        <v>233</v>
      </c>
      <c r="B20" s="481" t="s">
        <v>234</v>
      </c>
      <c r="C20" s="482">
        <v>3088498</v>
      </c>
      <c r="D20" s="482">
        <v>0</v>
      </c>
      <c r="E20" s="482">
        <v>3364275</v>
      </c>
      <c r="F20" s="482">
        <v>2898237</v>
      </c>
      <c r="G20" s="482">
        <v>679350.99000000011</v>
      </c>
      <c r="H20" s="482">
        <v>1923034.31</v>
      </c>
      <c r="I20" s="482">
        <v>1275001.6200000001</v>
      </c>
      <c r="J20" s="482">
        <v>853209.21000000008</v>
      </c>
      <c r="K20" s="482">
        <v>975202.69</v>
      </c>
      <c r="L20" s="603">
        <v>1441240.69</v>
      </c>
      <c r="M20" s="485">
        <v>66.351865289139567</v>
      </c>
      <c r="N20" s="1"/>
    </row>
    <row r="21" spans="1:14" ht="15" customHeight="1">
      <c r="A21" s="106">
        <v>100</v>
      </c>
      <c r="B21" s="107" t="s">
        <v>235</v>
      </c>
      <c r="C21" s="108">
        <v>71025</v>
      </c>
      <c r="D21" s="108"/>
      <c r="E21" s="108">
        <v>83743</v>
      </c>
      <c r="F21" s="108">
        <v>75743</v>
      </c>
      <c r="G21" s="108">
        <v>0</v>
      </c>
      <c r="H21" s="108">
        <v>21397.510000000002</v>
      </c>
      <c r="I21" s="108">
        <v>13902.51</v>
      </c>
      <c r="J21" s="108">
        <v>7883.76</v>
      </c>
      <c r="K21" s="108">
        <v>54345.49</v>
      </c>
      <c r="L21" s="345">
        <v>62345.49</v>
      </c>
      <c r="M21" s="343">
        <v>28.250148528576897</v>
      </c>
    </row>
    <row r="22" spans="1:14" ht="15" customHeight="1">
      <c r="A22" s="109" t="s">
        <v>248</v>
      </c>
      <c r="B22" s="108" t="s">
        <v>249</v>
      </c>
      <c r="C22" s="108">
        <v>1880203</v>
      </c>
      <c r="D22" s="108"/>
      <c r="E22" s="108">
        <v>1672233</v>
      </c>
      <c r="F22" s="108">
        <v>1371739</v>
      </c>
      <c r="G22" s="108">
        <v>416529.14</v>
      </c>
      <c r="H22" s="108">
        <v>967970.87</v>
      </c>
      <c r="I22" s="108">
        <v>839102.44000000006</v>
      </c>
      <c r="J22" s="108">
        <v>502601.83000000007</v>
      </c>
      <c r="K22" s="108">
        <v>403768.13</v>
      </c>
      <c r="L22" s="345">
        <v>704262.13</v>
      </c>
      <c r="M22" s="343">
        <v>70.565236535521706</v>
      </c>
    </row>
    <row r="23" spans="1:14" ht="15" customHeight="1">
      <c r="A23" s="109" t="s">
        <v>450</v>
      </c>
      <c r="B23" s="108" t="s">
        <v>263</v>
      </c>
      <c r="C23" s="108">
        <v>6923</v>
      </c>
      <c r="D23" s="108"/>
      <c r="E23" s="108">
        <v>12183</v>
      </c>
      <c r="F23" s="108">
        <v>12183</v>
      </c>
      <c r="G23" s="108">
        <v>4473.67</v>
      </c>
      <c r="H23" s="108">
        <v>7878.93</v>
      </c>
      <c r="I23" s="108">
        <v>555.26</v>
      </c>
      <c r="J23" s="108">
        <v>555.26</v>
      </c>
      <c r="K23" s="108">
        <v>4304.07</v>
      </c>
      <c r="L23" s="345">
        <v>4304.07</v>
      </c>
      <c r="M23" s="343">
        <v>64.671509480423538</v>
      </c>
    </row>
    <row r="24" spans="1:14" ht="15" customHeight="1">
      <c r="A24" s="109" t="s">
        <v>264</v>
      </c>
      <c r="B24" s="108" t="s">
        <v>265</v>
      </c>
      <c r="C24" s="108">
        <v>15000</v>
      </c>
      <c r="D24" s="108"/>
      <c r="E24" s="108">
        <v>6425</v>
      </c>
      <c r="F24" s="108">
        <v>6425</v>
      </c>
      <c r="G24" s="108">
        <v>0</v>
      </c>
      <c r="H24" s="108">
        <v>1974.2499999999998</v>
      </c>
      <c r="I24" s="108">
        <v>647.55999999999995</v>
      </c>
      <c r="J24" s="108">
        <v>647.55999999999995</v>
      </c>
      <c r="K24" s="108">
        <v>4450.75</v>
      </c>
      <c r="L24" s="345">
        <v>4450.75</v>
      </c>
      <c r="M24" s="343">
        <v>30.727626459143963</v>
      </c>
    </row>
    <row r="25" spans="1:14" ht="15" customHeight="1">
      <c r="A25" s="109" t="s">
        <v>270</v>
      </c>
      <c r="B25" s="108" t="s">
        <v>271</v>
      </c>
      <c r="C25" s="108">
        <v>210000</v>
      </c>
      <c r="D25" s="108"/>
      <c r="E25" s="108">
        <v>133389</v>
      </c>
      <c r="F25" s="108">
        <v>87389</v>
      </c>
      <c r="G25" s="108">
        <v>9366</v>
      </c>
      <c r="H25" s="108">
        <v>30037</v>
      </c>
      <c r="I25" s="108">
        <v>30037</v>
      </c>
      <c r="J25" s="108">
        <v>28003</v>
      </c>
      <c r="K25" s="108">
        <v>57352</v>
      </c>
      <c r="L25" s="345">
        <v>103352</v>
      </c>
      <c r="M25" s="343">
        <v>34.371602833308543</v>
      </c>
    </row>
    <row r="26" spans="1:14" ht="15" customHeight="1">
      <c r="A26" s="109" t="s">
        <v>277</v>
      </c>
      <c r="B26" s="108" t="s">
        <v>278</v>
      </c>
      <c r="C26" s="108">
        <v>123336</v>
      </c>
      <c r="D26" s="108"/>
      <c r="E26" s="108">
        <v>65234</v>
      </c>
      <c r="F26" s="108">
        <v>65234</v>
      </c>
      <c r="G26" s="108">
        <v>2659.6600000000003</v>
      </c>
      <c r="H26" s="108">
        <v>12092.76</v>
      </c>
      <c r="I26" s="108">
        <v>8454.2999999999993</v>
      </c>
      <c r="J26" s="108">
        <v>4379.21</v>
      </c>
      <c r="K26" s="108">
        <v>53141.24</v>
      </c>
      <c r="L26" s="345">
        <v>53141.24</v>
      </c>
      <c r="M26" s="343">
        <v>18.537511113836342</v>
      </c>
    </row>
    <row r="27" spans="1:14" ht="15" customHeight="1">
      <c r="A27" s="106">
        <v>160</v>
      </c>
      <c r="B27" s="108" t="s">
        <v>284</v>
      </c>
      <c r="C27" s="108">
        <v>274019</v>
      </c>
      <c r="D27" s="108"/>
      <c r="E27" s="108">
        <v>549845</v>
      </c>
      <c r="F27" s="108">
        <v>549845</v>
      </c>
      <c r="G27" s="108">
        <v>141009.46</v>
      </c>
      <c r="H27" s="108">
        <v>284833.09999999998</v>
      </c>
      <c r="I27" s="108">
        <v>22736.260000000002</v>
      </c>
      <c r="J27" s="108">
        <v>14730.64</v>
      </c>
      <c r="K27" s="108">
        <v>265011.90000000002</v>
      </c>
      <c r="L27" s="345">
        <v>265011.90000000002</v>
      </c>
      <c r="M27" s="343">
        <v>51.802435231747125</v>
      </c>
    </row>
    <row r="28" spans="1:14" ht="15" customHeight="1">
      <c r="A28" s="110">
        <v>170</v>
      </c>
      <c r="B28" s="111" t="s">
        <v>293</v>
      </c>
      <c r="C28" s="108">
        <v>312000</v>
      </c>
      <c r="D28" s="108"/>
      <c r="E28" s="108">
        <v>169000</v>
      </c>
      <c r="F28" s="108">
        <v>57616</v>
      </c>
      <c r="G28" s="108">
        <v>6478.03</v>
      </c>
      <c r="H28" s="108">
        <v>21574.5</v>
      </c>
      <c r="I28" s="108">
        <v>15623.5</v>
      </c>
      <c r="J28" s="108">
        <v>7746.1</v>
      </c>
      <c r="K28" s="108">
        <v>36041.5</v>
      </c>
      <c r="L28" s="345">
        <v>147425.5</v>
      </c>
      <c r="M28" s="343">
        <v>37.445327686753679</v>
      </c>
    </row>
    <row r="29" spans="1:14" ht="15.75" customHeight="1">
      <c r="A29" s="109" t="s">
        <v>297</v>
      </c>
      <c r="B29" s="107" t="s">
        <v>298</v>
      </c>
      <c r="C29" s="108">
        <v>195992</v>
      </c>
      <c r="D29" s="108"/>
      <c r="E29" s="108">
        <v>255727</v>
      </c>
      <c r="F29" s="108">
        <v>255567</v>
      </c>
      <c r="G29" s="108">
        <v>34413.919999999998</v>
      </c>
      <c r="H29" s="108">
        <v>198137.8</v>
      </c>
      <c r="I29" s="108">
        <v>28276.78</v>
      </c>
      <c r="J29" s="108">
        <v>19386.96</v>
      </c>
      <c r="K29" s="108">
        <v>57429.200000000012</v>
      </c>
      <c r="L29" s="345">
        <v>57589.200000000012</v>
      </c>
      <c r="M29" s="343">
        <v>77.528710670782999</v>
      </c>
    </row>
    <row r="30" spans="1:14" ht="15" customHeight="1">
      <c r="A30" s="112">
        <v>190</v>
      </c>
      <c r="B30" s="107" t="s">
        <v>451</v>
      </c>
      <c r="C30" s="108">
        <v>0</v>
      </c>
      <c r="D30" s="108"/>
      <c r="E30" s="108">
        <v>416496</v>
      </c>
      <c r="F30" s="108">
        <v>416496</v>
      </c>
      <c r="G30" s="108">
        <v>64421.11</v>
      </c>
      <c r="H30" s="108">
        <v>377137.59</v>
      </c>
      <c r="I30" s="108">
        <v>315666.01</v>
      </c>
      <c r="J30" s="108">
        <v>267274.89</v>
      </c>
      <c r="K30" s="108">
        <v>39358.409999999974</v>
      </c>
      <c r="L30" s="345">
        <v>39358.409999999974</v>
      </c>
      <c r="M30" s="343">
        <v>90.550110925435064</v>
      </c>
    </row>
    <row r="31" spans="1:14" ht="6.75" customHeight="1">
      <c r="A31" s="106" t="s">
        <v>12</v>
      </c>
      <c r="B31" s="107"/>
      <c r="C31" s="108"/>
      <c r="D31" s="108"/>
      <c r="E31" s="108"/>
      <c r="F31" s="108"/>
      <c r="G31" s="108"/>
      <c r="H31" s="108"/>
      <c r="I31" s="108"/>
      <c r="J31" s="108"/>
      <c r="K31" s="108"/>
      <c r="L31" s="345"/>
      <c r="M31" s="343"/>
    </row>
    <row r="32" spans="1:14" ht="19.899999999999999" customHeight="1">
      <c r="A32" s="480" t="s">
        <v>315</v>
      </c>
      <c r="B32" s="481" t="s">
        <v>316</v>
      </c>
      <c r="C32" s="482">
        <v>1027428</v>
      </c>
      <c r="D32" s="482">
        <v>0</v>
      </c>
      <c r="E32" s="482">
        <v>1296018</v>
      </c>
      <c r="F32" s="482">
        <v>1251568</v>
      </c>
      <c r="G32" s="482">
        <v>218080.69999999998</v>
      </c>
      <c r="H32" s="482">
        <v>768779.21100000001</v>
      </c>
      <c r="I32" s="482">
        <v>359589.45999999996</v>
      </c>
      <c r="J32" s="482">
        <v>242897.68</v>
      </c>
      <c r="K32" s="482">
        <v>482788.78899999999</v>
      </c>
      <c r="L32" s="603">
        <v>527238.78899999999</v>
      </c>
      <c r="M32" s="553">
        <v>61.42528500249287</v>
      </c>
    </row>
    <row r="33" spans="1:13" ht="15" customHeight="1">
      <c r="A33" s="106" t="s">
        <v>317</v>
      </c>
      <c r="B33" s="107" t="s">
        <v>318</v>
      </c>
      <c r="C33" s="108">
        <v>61924</v>
      </c>
      <c r="D33" s="108"/>
      <c r="E33" s="108">
        <v>55604</v>
      </c>
      <c r="F33" s="108">
        <v>42604</v>
      </c>
      <c r="G33" s="108">
        <v>4270.54</v>
      </c>
      <c r="H33" s="108">
        <v>5769.6299999999992</v>
      </c>
      <c r="I33" s="108">
        <v>3719.63</v>
      </c>
      <c r="J33" s="108">
        <v>1472.4699999999998</v>
      </c>
      <c r="K33" s="108">
        <v>36834.370000000003</v>
      </c>
      <c r="L33" s="345">
        <v>49834.37</v>
      </c>
      <c r="M33" s="343">
        <v>13.542460801802646</v>
      </c>
    </row>
    <row r="34" spans="1:13" ht="15" customHeight="1">
      <c r="A34" s="109" t="s">
        <v>323</v>
      </c>
      <c r="B34" s="108" t="s">
        <v>324</v>
      </c>
      <c r="C34" s="108">
        <v>43200</v>
      </c>
      <c r="D34" s="108"/>
      <c r="E34" s="108">
        <v>32404</v>
      </c>
      <c r="F34" s="108">
        <v>12404</v>
      </c>
      <c r="G34" s="108">
        <v>546</v>
      </c>
      <c r="H34" s="108">
        <v>4297.32</v>
      </c>
      <c r="I34" s="108">
        <v>2351.8000000000002</v>
      </c>
      <c r="J34" s="108">
        <v>254.09</v>
      </c>
      <c r="K34" s="108">
        <v>8106.68</v>
      </c>
      <c r="L34" s="345">
        <v>28106.68</v>
      </c>
      <c r="M34" s="343">
        <v>34.644630764269593</v>
      </c>
    </row>
    <row r="35" spans="1:13" ht="15" customHeight="1">
      <c r="A35" s="109" t="s">
        <v>335</v>
      </c>
      <c r="B35" s="108" t="s">
        <v>336</v>
      </c>
      <c r="C35" s="108">
        <v>236371</v>
      </c>
      <c r="D35" s="108"/>
      <c r="E35" s="108">
        <v>233061</v>
      </c>
      <c r="F35" s="108">
        <v>233061</v>
      </c>
      <c r="G35" s="108">
        <v>3219.06</v>
      </c>
      <c r="H35" s="108">
        <v>165741.26999999999</v>
      </c>
      <c r="I35" s="108">
        <v>49107.780000000006</v>
      </c>
      <c r="J35" s="108">
        <v>23851.469999999998</v>
      </c>
      <c r="K35" s="108">
        <v>67319.73000000001</v>
      </c>
      <c r="L35" s="345">
        <v>67319.73000000001</v>
      </c>
      <c r="M35" s="343">
        <v>71.114974191306132</v>
      </c>
    </row>
    <row r="36" spans="1:13" ht="15" customHeight="1">
      <c r="A36" s="109" t="s">
        <v>345</v>
      </c>
      <c r="B36" s="108" t="s">
        <v>346</v>
      </c>
      <c r="C36" s="108">
        <v>57364</v>
      </c>
      <c r="D36" s="108"/>
      <c r="E36" s="108">
        <v>96240</v>
      </c>
      <c r="F36" s="108">
        <v>96240</v>
      </c>
      <c r="G36" s="108">
        <v>12527.28</v>
      </c>
      <c r="H36" s="108">
        <v>74094.609999999986</v>
      </c>
      <c r="I36" s="108">
        <v>54353.069999999992</v>
      </c>
      <c r="J36" s="108">
        <v>35103.08</v>
      </c>
      <c r="K36" s="108">
        <v>22145.390000000014</v>
      </c>
      <c r="L36" s="345">
        <v>22145.390000000014</v>
      </c>
      <c r="M36" s="343">
        <v>76.98941188694927</v>
      </c>
    </row>
    <row r="37" spans="1:13" ht="15" customHeight="1">
      <c r="A37" s="109" t="s">
        <v>353</v>
      </c>
      <c r="B37" s="108" t="s">
        <v>354</v>
      </c>
      <c r="C37" s="108">
        <v>123034</v>
      </c>
      <c r="D37" s="108"/>
      <c r="E37" s="108">
        <v>82247</v>
      </c>
      <c r="F37" s="108">
        <v>82247</v>
      </c>
      <c r="G37" s="108">
        <v>10541.54</v>
      </c>
      <c r="H37" s="108">
        <v>57675.66</v>
      </c>
      <c r="I37" s="108">
        <v>33540.19</v>
      </c>
      <c r="J37" s="108">
        <v>31219.32</v>
      </c>
      <c r="K37" s="108">
        <v>24571.339999999997</v>
      </c>
      <c r="L37" s="345">
        <v>24571.339999999997</v>
      </c>
      <c r="M37" s="343">
        <v>70.124940727321359</v>
      </c>
    </row>
    <row r="38" spans="1:13" ht="15" customHeight="1">
      <c r="A38" s="109" t="s">
        <v>365</v>
      </c>
      <c r="B38" s="108" t="s">
        <v>366</v>
      </c>
      <c r="C38" s="108">
        <v>87709</v>
      </c>
      <c r="D38" s="108"/>
      <c r="E38" s="108">
        <v>155358</v>
      </c>
      <c r="F38" s="108">
        <v>155358</v>
      </c>
      <c r="G38" s="108">
        <v>27713.280000000002</v>
      </c>
      <c r="H38" s="108">
        <v>61055.700000000012</v>
      </c>
      <c r="I38" s="108">
        <v>35715.839999999997</v>
      </c>
      <c r="J38" s="108">
        <v>14560.179999999998</v>
      </c>
      <c r="K38" s="108">
        <v>94302.299999999988</v>
      </c>
      <c r="L38" s="345">
        <v>94302.299999999988</v>
      </c>
      <c r="M38" s="343">
        <v>39.30000386204766</v>
      </c>
    </row>
    <row r="39" spans="1:13" ht="15" customHeight="1">
      <c r="A39" s="109" t="s">
        <v>379</v>
      </c>
      <c r="B39" s="108" t="s">
        <v>380</v>
      </c>
      <c r="C39" s="108">
        <v>125332</v>
      </c>
      <c r="D39" s="108"/>
      <c r="E39" s="108">
        <v>91600</v>
      </c>
      <c r="F39" s="108">
        <v>91600</v>
      </c>
      <c r="G39" s="108">
        <v>26676.07</v>
      </c>
      <c r="H39" s="108">
        <v>50469.710000000006</v>
      </c>
      <c r="I39" s="108">
        <v>18805.510000000002</v>
      </c>
      <c r="J39" s="108">
        <v>11014.04</v>
      </c>
      <c r="K39" s="108">
        <v>41130.289999999994</v>
      </c>
      <c r="L39" s="345">
        <v>41130.289999999994</v>
      </c>
      <c r="M39" s="343">
        <v>55.09793668122272</v>
      </c>
    </row>
    <row r="40" spans="1:13" ht="15" customHeight="1">
      <c r="A40" s="109" t="s">
        <v>389</v>
      </c>
      <c r="B40" s="108" t="s">
        <v>390</v>
      </c>
      <c r="C40" s="108">
        <v>194139</v>
      </c>
      <c r="D40" s="108"/>
      <c r="E40" s="108">
        <v>232461</v>
      </c>
      <c r="F40" s="108">
        <v>221011</v>
      </c>
      <c r="G40" s="108">
        <v>48803.29</v>
      </c>
      <c r="H40" s="108">
        <v>86165.13</v>
      </c>
      <c r="I40" s="108">
        <v>45896.59</v>
      </c>
      <c r="J40" s="108">
        <v>28449.120000000006</v>
      </c>
      <c r="K40" s="108">
        <v>134845.87</v>
      </c>
      <c r="L40" s="345">
        <v>146295.87</v>
      </c>
      <c r="M40" s="343">
        <v>38.986806086574873</v>
      </c>
    </row>
    <row r="41" spans="1:13" ht="15.75" customHeight="1">
      <c r="A41" s="109" t="s">
        <v>403</v>
      </c>
      <c r="B41" s="108" t="s">
        <v>404</v>
      </c>
      <c r="C41" s="108">
        <v>98355</v>
      </c>
      <c r="D41" s="108"/>
      <c r="E41" s="108">
        <v>75088</v>
      </c>
      <c r="F41" s="108">
        <v>75088</v>
      </c>
      <c r="G41" s="108">
        <v>13537.08</v>
      </c>
      <c r="H41" s="108">
        <v>58052.22</v>
      </c>
      <c r="I41" s="108">
        <v>46295.77</v>
      </c>
      <c r="J41" s="108">
        <v>14304.64</v>
      </c>
      <c r="K41" s="108">
        <v>17035.78</v>
      </c>
      <c r="L41" s="345">
        <v>17035.78</v>
      </c>
      <c r="M41" s="343">
        <v>77.312246963562757</v>
      </c>
    </row>
    <row r="42" spans="1:13" ht="16.5" customHeight="1">
      <c r="A42" s="106">
        <v>290</v>
      </c>
      <c r="B42" s="108" t="s">
        <v>405</v>
      </c>
      <c r="C42" s="108">
        <v>0</v>
      </c>
      <c r="D42" s="108"/>
      <c r="E42" s="108">
        <v>241955</v>
      </c>
      <c r="F42" s="108">
        <v>241955</v>
      </c>
      <c r="G42" s="108">
        <v>70246.559999999998</v>
      </c>
      <c r="H42" s="108">
        <v>205457.96099999998</v>
      </c>
      <c r="I42" s="108">
        <v>69803.28</v>
      </c>
      <c r="J42" s="108">
        <v>82669.27</v>
      </c>
      <c r="K42" s="108">
        <v>36497.039000000019</v>
      </c>
      <c r="L42" s="345">
        <v>36497.039000000019</v>
      </c>
      <c r="M42" s="343">
        <v>84.915774007563385</v>
      </c>
    </row>
    <row r="43" spans="1:13" ht="6" customHeight="1">
      <c r="A43" s="106"/>
      <c r="B43" s="108"/>
      <c r="C43" s="108"/>
      <c r="D43" s="108"/>
      <c r="E43" s="108"/>
      <c r="F43" s="108"/>
      <c r="G43" s="108"/>
      <c r="H43" s="108"/>
      <c r="I43" s="1"/>
      <c r="J43" s="108"/>
      <c r="K43" s="108"/>
      <c r="L43" s="345"/>
      <c r="M43" s="343"/>
    </row>
    <row r="44" spans="1:13" ht="19.899999999999999" customHeight="1">
      <c r="A44" s="480">
        <v>4</v>
      </c>
      <c r="B44" s="482" t="s">
        <v>415</v>
      </c>
      <c r="C44" s="482">
        <v>2318000</v>
      </c>
      <c r="D44" s="482"/>
      <c r="E44" s="482">
        <v>2211720</v>
      </c>
      <c r="F44" s="482">
        <v>1932720</v>
      </c>
      <c r="G44" s="482">
        <v>61476.31</v>
      </c>
      <c r="H44" s="482">
        <v>936226</v>
      </c>
      <c r="I44" s="482">
        <v>340426.97000000003</v>
      </c>
      <c r="J44" s="482">
        <v>261675.32</v>
      </c>
      <c r="K44" s="482">
        <v>996494</v>
      </c>
      <c r="L44" s="603">
        <v>1275494</v>
      </c>
      <c r="M44" s="485">
        <v>48.440850200753346</v>
      </c>
    </row>
    <row r="45" spans="1:13" ht="14.25" customHeight="1">
      <c r="A45" s="106">
        <v>430</v>
      </c>
      <c r="B45" s="108" t="s">
        <v>416</v>
      </c>
      <c r="C45" s="108">
        <v>2318000</v>
      </c>
      <c r="D45" s="108"/>
      <c r="E45" s="108">
        <v>2124150</v>
      </c>
      <c r="F45" s="108">
        <v>1845150</v>
      </c>
      <c r="G45" s="108">
        <v>49899.79</v>
      </c>
      <c r="H45" s="108">
        <v>875695.79</v>
      </c>
      <c r="I45" s="108">
        <v>339483.28</v>
      </c>
      <c r="J45" s="108">
        <v>203295.7</v>
      </c>
      <c r="K45" s="108">
        <v>969454.21</v>
      </c>
      <c r="L45" s="345">
        <v>1248454.21</v>
      </c>
      <c r="M45" s="343">
        <v>47.45932796791589</v>
      </c>
    </row>
    <row r="46" spans="1:13" ht="24" customHeight="1">
      <c r="A46" s="106">
        <v>490</v>
      </c>
      <c r="B46" s="108" t="s">
        <v>418</v>
      </c>
      <c r="C46" s="108">
        <v>0</v>
      </c>
      <c r="D46" s="108"/>
      <c r="E46" s="108">
        <v>87570</v>
      </c>
      <c r="F46" s="108">
        <v>87570</v>
      </c>
      <c r="G46" s="108">
        <v>11576.52</v>
      </c>
      <c r="H46" s="108">
        <v>60530.210000000006</v>
      </c>
      <c r="I46" s="108">
        <v>943.69</v>
      </c>
      <c r="J46" s="108">
        <v>58379.62</v>
      </c>
      <c r="K46" s="108">
        <v>27039.789999999994</v>
      </c>
      <c r="L46" s="345">
        <v>27039.789999999994</v>
      </c>
      <c r="M46" s="343">
        <v>69.122085188991676</v>
      </c>
    </row>
    <row r="47" spans="1:13" ht="23.25" customHeight="1">
      <c r="A47" s="480" t="s">
        <v>420</v>
      </c>
      <c r="B47" s="481" t="s">
        <v>421</v>
      </c>
      <c r="C47" s="482">
        <v>1666238</v>
      </c>
      <c r="D47" s="482"/>
      <c r="E47" s="482">
        <v>1341388</v>
      </c>
      <c r="F47" s="482">
        <v>1059800</v>
      </c>
      <c r="G47" s="482">
        <v>132015.88999999998</v>
      </c>
      <c r="H47" s="482">
        <v>753684.69000000006</v>
      </c>
      <c r="I47" s="482">
        <v>689082.66</v>
      </c>
      <c r="J47" s="482">
        <v>689082.66</v>
      </c>
      <c r="K47" s="482">
        <v>306115.30999999994</v>
      </c>
      <c r="L47" s="603">
        <v>587703.30999999994</v>
      </c>
      <c r="M47" s="485">
        <v>71.115747310813362</v>
      </c>
    </row>
    <row r="48" spans="1:13" ht="15" customHeight="1">
      <c r="A48" s="106">
        <v>600</v>
      </c>
      <c r="B48" s="107" t="s">
        <v>452</v>
      </c>
      <c r="C48" s="108">
        <v>118164</v>
      </c>
      <c r="D48" s="108"/>
      <c r="E48" s="108">
        <v>118164</v>
      </c>
      <c r="F48" s="108">
        <v>39388</v>
      </c>
      <c r="G48" s="108">
        <v>3373.87</v>
      </c>
      <c r="H48" s="108">
        <v>13495.48</v>
      </c>
      <c r="I48" s="108">
        <v>13495.48</v>
      </c>
      <c r="J48" s="108">
        <v>13495.48</v>
      </c>
      <c r="K48" s="108">
        <v>25892.52</v>
      </c>
      <c r="L48" s="345">
        <v>104668.52</v>
      </c>
      <c r="M48" s="343">
        <v>34.262922717578959</v>
      </c>
    </row>
    <row r="49" spans="1:17" ht="15" customHeight="1">
      <c r="A49" s="109" t="s">
        <v>426</v>
      </c>
      <c r="B49" s="108" t="s">
        <v>276</v>
      </c>
      <c r="C49" s="108">
        <v>846224</v>
      </c>
      <c r="D49" s="108"/>
      <c r="E49" s="108">
        <v>844424</v>
      </c>
      <c r="F49" s="108">
        <v>800878</v>
      </c>
      <c r="G49" s="108">
        <v>116389.62</v>
      </c>
      <c r="H49" s="108">
        <v>673078.18</v>
      </c>
      <c r="I49" s="108">
        <v>673078.18</v>
      </c>
      <c r="J49" s="108">
        <v>673078.18</v>
      </c>
      <c r="K49" s="108">
        <v>127799.81999999995</v>
      </c>
      <c r="L49" s="345">
        <v>171345.81999999995</v>
      </c>
      <c r="M49" s="343">
        <v>84.042535816940912</v>
      </c>
    </row>
    <row r="50" spans="1:17" ht="15" customHeight="1">
      <c r="A50" s="106">
        <v>620</v>
      </c>
      <c r="B50" s="108" t="s">
        <v>432</v>
      </c>
      <c r="C50" s="108">
        <v>355584</v>
      </c>
      <c r="D50" s="108"/>
      <c r="E50" s="108">
        <v>107634</v>
      </c>
      <c r="F50" s="108">
        <v>107634</v>
      </c>
      <c r="G50" s="108">
        <v>12252.4</v>
      </c>
      <c r="H50" s="108">
        <v>46672.9</v>
      </c>
      <c r="I50" s="108">
        <v>1609</v>
      </c>
      <c r="J50" s="108">
        <v>1609</v>
      </c>
      <c r="K50" s="108">
        <v>60961.1</v>
      </c>
      <c r="L50" s="345">
        <v>60961.1</v>
      </c>
      <c r="M50" s="343">
        <v>43.362599178698183</v>
      </c>
    </row>
    <row r="51" spans="1:17" ht="15" customHeight="1">
      <c r="A51" s="106">
        <v>640</v>
      </c>
      <c r="B51" s="108" t="s">
        <v>453</v>
      </c>
      <c r="C51" s="108">
        <v>159266</v>
      </c>
      <c r="D51" s="108"/>
      <c r="E51" s="108">
        <v>159266</v>
      </c>
      <c r="F51" s="108">
        <v>0</v>
      </c>
      <c r="G51" s="108">
        <v>0</v>
      </c>
      <c r="H51" s="108">
        <v>0</v>
      </c>
      <c r="I51" s="108"/>
      <c r="J51" s="108">
        <v>0</v>
      </c>
      <c r="K51" s="108"/>
      <c r="L51" s="345"/>
      <c r="M51" s="343"/>
    </row>
    <row r="52" spans="1:17" ht="15" customHeight="1">
      <c r="A52" s="106" t="s">
        <v>437</v>
      </c>
      <c r="B52" s="107" t="s">
        <v>438</v>
      </c>
      <c r="C52" s="108">
        <v>187000</v>
      </c>
      <c r="D52" s="108"/>
      <c r="E52" s="108">
        <v>103900</v>
      </c>
      <c r="F52" s="108">
        <v>103900</v>
      </c>
      <c r="G52" s="108">
        <v>0</v>
      </c>
      <c r="H52" s="108">
        <v>20438.13</v>
      </c>
      <c r="I52" s="108">
        <v>900</v>
      </c>
      <c r="J52" s="108">
        <v>900</v>
      </c>
      <c r="K52" s="108">
        <v>83461.87</v>
      </c>
      <c r="L52" s="345">
        <v>83461.87</v>
      </c>
      <c r="M52" s="343">
        <v>19.670962463907603</v>
      </c>
    </row>
    <row r="53" spans="1:17" ht="14.25" customHeight="1">
      <c r="A53" s="106">
        <v>690</v>
      </c>
      <c r="B53" s="108" t="s">
        <v>454</v>
      </c>
      <c r="C53" s="108">
        <v>0</v>
      </c>
      <c r="D53" s="108"/>
      <c r="E53" s="108">
        <v>8000</v>
      </c>
      <c r="F53" s="108">
        <v>8000</v>
      </c>
      <c r="G53" s="108">
        <v>0</v>
      </c>
      <c r="H53" s="108">
        <v>0</v>
      </c>
      <c r="I53" s="108">
        <v>0</v>
      </c>
      <c r="J53" s="108">
        <v>0</v>
      </c>
      <c r="K53" s="108">
        <v>8000</v>
      </c>
      <c r="L53" s="345">
        <v>8000</v>
      </c>
      <c r="M53" s="343" t="s">
        <v>12</v>
      </c>
    </row>
    <row r="54" spans="1:17" ht="28.5" customHeight="1">
      <c r="A54" s="484" t="s">
        <v>12</v>
      </c>
      <c r="B54" s="486" t="s">
        <v>448</v>
      </c>
      <c r="C54" s="604">
        <v>133140570</v>
      </c>
      <c r="D54" s="604">
        <v>0</v>
      </c>
      <c r="E54" s="604">
        <v>133065570</v>
      </c>
      <c r="F54" s="604">
        <v>50740353</v>
      </c>
      <c r="G54" s="604">
        <v>9389960.7599999998</v>
      </c>
      <c r="H54" s="605">
        <v>39405287.851000004</v>
      </c>
      <c r="I54" s="604">
        <v>33036314.73</v>
      </c>
      <c r="J54" s="604">
        <v>35717193.600000001</v>
      </c>
      <c r="K54" s="604">
        <v>11335065.148999996</v>
      </c>
      <c r="L54" s="606">
        <v>93660282.148999989</v>
      </c>
      <c r="M54" s="487">
        <v>77.660649800761149</v>
      </c>
    </row>
    <row r="55" spans="1:17" ht="9.75" hidden="1" customHeight="1">
      <c r="A55" s="421"/>
      <c r="B55" s="422"/>
      <c r="C55" s="423"/>
      <c r="D55" s="423"/>
      <c r="E55" s="423"/>
      <c r="F55" s="423"/>
      <c r="G55" s="423"/>
      <c r="H55" s="423"/>
      <c r="I55" s="423"/>
      <c r="J55" s="423"/>
      <c r="K55" s="423"/>
      <c r="L55" s="423"/>
      <c r="M55" s="424"/>
    </row>
    <row r="56" spans="1:17" ht="18.75" customHeight="1">
      <c r="A56" s="941" t="s">
        <v>455</v>
      </c>
      <c r="B56" s="941"/>
      <c r="C56" s="941"/>
      <c r="D56" s="113"/>
      <c r="E56" s="30"/>
      <c r="F56" s="30"/>
      <c r="G56" s="30"/>
      <c r="J56" s="30"/>
      <c r="K56" s="30"/>
      <c r="L56" s="30"/>
      <c r="M56" s="270"/>
      <c r="O56" s="114" t="s">
        <v>12</v>
      </c>
      <c r="Q56" t="s">
        <v>12</v>
      </c>
    </row>
    <row r="57" spans="1:17" ht="19.899999999999999" customHeight="1">
      <c r="E57" s="4"/>
      <c r="F57" s="71"/>
      <c r="G57" s="4"/>
      <c r="H57" s="71"/>
      <c r="I57" s="71" t="s">
        <v>12</v>
      </c>
      <c r="J57" s="4"/>
      <c r="K57" s="4"/>
      <c r="L57" s="4"/>
      <c r="M57" s="271"/>
    </row>
    <row r="58" spans="1:17" ht="19.899999999999999" customHeight="1">
      <c r="A58" s="4"/>
      <c r="B58" s="4"/>
      <c r="C58" s="4"/>
      <c r="D58" s="4"/>
      <c r="E58" s="4"/>
      <c r="F58" s="4"/>
      <c r="G58" s="554"/>
      <c r="I58" s="30" t="s">
        <v>12</v>
      </c>
      <c r="J58" s="517"/>
      <c r="K58" s="4"/>
      <c r="L58" s="4"/>
      <c r="M58" s="167"/>
    </row>
    <row r="59" spans="1:17" ht="19.899999999999999" customHeight="1">
      <c r="A59" s="4"/>
      <c r="B59" s="4"/>
      <c r="C59" s="4"/>
      <c r="D59" s="4"/>
      <c r="E59" s="71"/>
      <c r="F59" s="4"/>
      <c r="G59" s="4"/>
      <c r="H59" s="4"/>
      <c r="I59" s="4"/>
      <c r="J59" s="4"/>
      <c r="K59" s="4"/>
      <c r="L59" s="4"/>
      <c r="M59" s="167"/>
    </row>
    <row r="60" spans="1:17" ht="19.899999999999999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167"/>
    </row>
    <row r="61" spans="1:17" ht="19.899999999999999" customHeight="1">
      <c r="A61" s="4"/>
      <c r="B61" s="4"/>
      <c r="C61" s="4"/>
      <c r="D61" s="4"/>
      <c r="E61" s="71" t="s">
        <v>12</v>
      </c>
      <c r="F61" s="4"/>
      <c r="G61" s="4"/>
      <c r="H61" s="4"/>
      <c r="I61" s="4"/>
      <c r="J61" s="4"/>
      <c r="K61" s="4"/>
      <c r="L61" s="4"/>
      <c r="M61" s="167"/>
    </row>
    <row r="62" spans="1:17" ht="19.899999999999999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167"/>
    </row>
    <row r="63" spans="1:17" ht="19.899999999999999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167"/>
    </row>
    <row r="64" spans="1:17" ht="19.899999999999999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167"/>
    </row>
    <row r="65" spans="1:13" ht="19.899999999999999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167"/>
    </row>
    <row r="66" spans="1:13" ht="19.899999999999999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167"/>
    </row>
    <row r="67" spans="1:13" ht="19.899999999999999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167"/>
    </row>
    <row r="68" spans="1:13" ht="19.899999999999999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167"/>
    </row>
    <row r="69" spans="1:13" ht="19.899999999999999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167"/>
    </row>
    <row r="70" spans="1:13" ht="19.899999999999999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167"/>
    </row>
    <row r="71" spans="1:13" ht="19.899999999999999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167"/>
    </row>
    <row r="72" spans="1:13" ht="19.899999999999999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167"/>
    </row>
    <row r="73" spans="1:13" ht="19.899999999999999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167"/>
    </row>
    <row r="74" spans="1:13" ht="19.899999999999999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167"/>
    </row>
    <row r="75" spans="1:13" ht="19.899999999999999" customHeight="1"/>
    <row r="76" spans="1:13" ht="19.899999999999999" customHeight="1"/>
    <row r="77" spans="1:13" ht="19.899999999999999" customHeight="1"/>
    <row r="78" spans="1:13" ht="19.899999999999999" customHeight="1"/>
    <row r="79" spans="1:13" ht="19.899999999999999" customHeight="1"/>
    <row r="80" spans="1:13" ht="19.899999999999999" customHeight="1"/>
    <row r="81" ht="19.899999999999999" customHeight="1"/>
    <row r="82" ht="19.899999999999999" customHeight="1"/>
    <row r="83" ht="19.899999999999999" customHeight="1"/>
    <row r="84" ht="19.899999999999999" customHeight="1"/>
    <row r="85" ht="19.899999999999999" customHeight="1"/>
    <row r="86" ht="19.899999999999999" customHeight="1"/>
    <row r="87" ht="19.899999999999999" customHeight="1"/>
    <row r="88" ht="19.899999999999999" customHeight="1"/>
    <row r="89" ht="19.899999999999999" customHeight="1"/>
    <row r="90" ht="19.899999999999999" customHeight="1"/>
    <row r="91" ht="19.899999999999999" customHeight="1"/>
    <row r="92" ht="19.899999999999999" customHeight="1"/>
    <row r="93" ht="19.899999999999999" customHeight="1"/>
    <row r="94" ht="19.899999999999999" customHeight="1"/>
    <row r="95" ht="19.899999999999999" customHeight="1"/>
    <row r="96" ht="19.899999999999999" customHeight="1"/>
    <row r="97" ht="19.899999999999999" customHeight="1"/>
    <row r="98" ht="19.899999999999999" customHeight="1"/>
    <row r="99" ht="19.899999999999999" customHeight="1"/>
    <row r="100" ht="19.899999999999999" customHeight="1"/>
    <row r="101" ht="19.899999999999999" customHeight="1"/>
    <row r="102" ht="19.899999999999999" customHeight="1"/>
    <row r="103" ht="19.899999999999999" customHeight="1"/>
    <row r="104" ht="19.899999999999999" customHeight="1"/>
    <row r="105" ht="19.899999999999999" customHeight="1"/>
    <row r="106" ht="19.899999999999999" customHeight="1"/>
    <row r="107" ht="19.899999999999999" customHeight="1"/>
    <row r="108" ht="19.899999999999999" customHeight="1"/>
    <row r="109" ht="19.899999999999999" customHeight="1"/>
    <row r="110" ht="19.899999999999999" customHeight="1"/>
    <row r="111" ht="19.899999999999999" customHeight="1"/>
    <row r="112" ht="19.899999999999999" customHeight="1"/>
    <row r="113" ht="19.899999999999999" customHeight="1"/>
    <row r="114" ht="19.899999999999999" customHeight="1"/>
    <row r="115" ht="19.899999999999999" customHeight="1"/>
    <row r="116" ht="19.899999999999999" customHeight="1"/>
    <row r="117" ht="19.899999999999999" customHeight="1"/>
    <row r="118" ht="19.899999999999999" customHeight="1"/>
    <row r="119" ht="19.899999999999999" customHeight="1"/>
    <row r="120" ht="19.899999999999999" customHeight="1"/>
    <row r="121" ht="19.899999999999999" customHeight="1"/>
    <row r="122" ht="19.899999999999999" customHeight="1"/>
    <row r="123" ht="19.899999999999999" customHeight="1"/>
    <row r="124" ht="19.899999999999999" customHeight="1"/>
    <row r="125" ht="19.899999999999999" customHeight="1"/>
    <row r="126" ht="19.899999999999999" customHeight="1"/>
    <row r="127" ht="19.899999999999999" customHeight="1"/>
    <row r="128" ht="19.899999999999999" customHeight="1"/>
    <row r="129" ht="19.899999999999999" customHeight="1"/>
    <row r="130" ht="19.899999999999999" customHeight="1"/>
    <row r="131" ht="19.899999999999999" customHeight="1"/>
    <row r="132" ht="19.899999999999999" customHeight="1"/>
    <row r="133" ht="19.899999999999999" customHeight="1"/>
    <row r="134" ht="19.899999999999999" customHeight="1"/>
    <row r="135" ht="19.899999999999999" customHeight="1"/>
    <row r="136" ht="19.899999999999999" customHeight="1"/>
    <row r="137" ht="19.899999999999999" customHeight="1"/>
    <row r="138" ht="19.899999999999999" customHeight="1"/>
    <row r="139" ht="19.899999999999999" customHeight="1"/>
    <row r="140" ht="19.899999999999999" customHeight="1"/>
    <row r="141" ht="19.899999999999999" customHeight="1"/>
    <row r="142" ht="19.899999999999999" customHeight="1"/>
    <row r="143" ht="19.899999999999999" customHeight="1"/>
    <row r="144" ht="19.899999999999999" customHeight="1"/>
    <row r="145" ht="19.899999999999999" customHeight="1"/>
    <row r="146" ht="19.899999999999999" customHeight="1"/>
    <row r="147" ht="19.899999999999999" customHeight="1"/>
  </sheetData>
  <mergeCells count="11">
    <mergeCell ref="A1:M1"/>
    <mergeCell ref="A2:M2"/>
    <mergeCell ref="A3:M3"/>
    <mergeCell ref="A4:M4"/>
    <mergeCell ref="A5:M5"/>
    <mergeCell ref="A56:C56"/>
    <mergeCell ref="A6:A7"/>
    <mergeCell ref="B6:B7"/>
    <mergeCell ref="M6:M7"/>
    <mergeCell ref="C6:J6"/>
    <mergeCell ref="K6:L6"/>
  </mergeCells>
  <pageMargins left="0" right="0" top="0.78740157480314965" bottom="0.78740157480314965" header="0.51181102362204722" footer="0.51181102362204722"/>
  <pageSetup scale="58" orientation="portrait" r:id="rId1"/>
  <ignoredErrors>
    <ignoredError sqref="A8:A26 A29 A52 A47 A32:A41 A49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18</vt:i4>
      </vt:variant>
    </vt:vector>
  </HeadingPairs>
  <TitlesOfParts>
    <vt:vector size="29" baseType="lpstr">
      <vt:lpstr>RESUMEN</vt:lpstr>
      <vt:lpstr>RECAUDACIÓN ING</vt:lpstr>
      <vt:lpstr>INGRESOS</vt:lpstr>
      <vt:lpstr>FINANCIAMIENTO</vt:lpstr>
      <vt:lpstr>FLUJO</vt:lpstr>
      <vt:lpstr>BALANCE GASTOS</vt:lpstr>
      <vt:lpstr>FUNC OBJETO</vt:lpstr>
      <vt:lpstr>ESTRUCTURA PROG</vt:lpstr>
      <vt:lpstr>FUNCIONAMIENTO CTA</vt:lpstr>
      <vt:lpstr>PROYECTOS INV</vt:lpstr>
      <vt:lpstr>EJEC INV</vt:lpstr>
      <vt:lpstr>'BALANCE GASTOS'!Área_de_impresión</vt:lpstr>
      <vt:lpstr>'EJEC INV'!Área_de_impresión</vt:lpstr>
      <vt:lpstr>'ESTRUCTURA PROG'!Área_de_impresión</vt:lpstr>
      <vt:lpstr>FINANCIAMIENTO!Área_de_impresión</vt:lpstr>
      <vt:lpstr>FLUJO!Área_de_impresión</vt:lpstr>
      <vt:lpstr>'FUNCIONAMIENTO CTA'!Área_de_impresión</vt:lpstr>
      <vt:lpstr>INGRESOS!Área_de_impresión</vt:lpstr>
      <vt:lpstr>'PROYECTOS INV'!Área_de_impresión</vt:lpstr>
      <vt:lpstr>Excel_BuiltIn_Print_Area_7</vt:lpstr>
      <vt:lpstr>Excel_BuiltIn_Print_Area_7_1</vt:lpstr>
      <vt:lpstr>Excel_BuiltIn_Print_Area_7_1_1</vt:lpstr>
      <vt:lpstr>Excel_BuiltIn_Print_Area_9_1</vt:lpstr>
      <vt:lpstr>Excel_BuiltIn_Print_Titles_11</vt:lpstr>
      <vt:lpstr>Excel_BuiltIn_Print_Titles_7</vt:lpstr>
      <vt:lpstr>'BALANCE GASTOS'!Títulos_a_imprimir</vt:lpstr>
      <vt:lpstr>'FUNC OBJETO'!Títulos_a_imprimir</vt:lpstr>
      <vt:lpstr>'PROYECTOS INV'!Títulos_a_imprimir</vt:lpstr>
      <vt:lpstr>'RECAUDACIÓN ING'!Títulos_a_imprimir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MAYRA CASTILLO</dc:creator>
  <cp:lastModifiedBy>Jaime Young</cp:lastModifiedBy>
  <cp:lastPrinted>2026-05-11T19:45:37Z</cp:lastPrinted>
  <dcterms:created xsi:type="dcterms:W3CDTF">2010-01-07T20:52:00Z</dcterms:created>
  <dcterms:modified xsi:type="dcterms:W3CDTF">2026-05-12T17:14:46Z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8E3A71A146F34AD491BABD7658574AC4_12</vt:lpwstr>
  </property>
  <property fmtid="{D5CDD505-2E9C-101B-9397-08002B2CF9AE}" pid="3" name="KSOProductBuildVer">
    <vt:lpwstr>2058-12.2.0.22549</vt:lpwstr>
  </property>
</Properties>
</file>