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268" documentId="13_ncr:1_{5165E337-C2D1-4E87-9EAA-2E480B4E8CF3}" xr6:coauthVersionLast="47" xr6:coauthVersionMax="47" xr10:uidLastSave="{60733025-DB39-4211-9AD8-EA0076D903E0}"/>
  <bookViews>
    <workbookView xWindow="-120" yWindow="-120" windowWidth="29040" windowHeight="15720" xr2:uid="{26A174F0-9AF8-4A7E-A7F6-75EC0327D7F3}"/>
  </bookViews>
  <sheets>
    <sheet name="Matrícula-Azuero-2005-2025" sheetId="1" r:id="rId1"/>
  </sheets>
  <definedNames>
    <definedName name="_1Excel_BuiltIn_Print_Area_1_1">"$#REF!.$A$4:$AA$106"</definedName>
    <definedName name="_1Excel_BuiltIn_Print_Area_1_1_1">#REF!</definedName>
    <definedName name="_1Excel_BuiltIn_Print_Area_1_1_1_1">#REF!</definedName>
    <definedName name="_2Excel_BuiltIn_Print_Area_1_1_1_1">#REF!</definedName>
    <definedName name="A_impresión_IM_1" localSheetId="0">'Matrícula-Azuero-2005-2025'!$A$7:$A$150</definedName>
    <definedName name="A_impresión_IM_1">#REF!</definedName>
    <definedName name="_xlnm.Print_Area" localSheetId="0">'Matrícula-Azuero-2005-2025'!$A$1:$V$156</definedName>
    <definedName name="Excel_BuiltIn_Print_Area_1" localSheetId="0">'Matrícula-Azuero-2005-2025'!$A$5:$E$154</definedName>
    <definedName name="Excel_BuiltIn_Print_Area_1">#REF!</definedName>
    <definedName name="Excel_BuiltIn_Print_Area_1_1">#REF!</definedName>
    <definedName name="Excel_BuiltIn_Print_Area_1_1_1">#REF!</definedName>
    <definedName name="MAAZI" localSheetId="0">'Matrícula-Azuero-2005-2025'!$A$7:$A$150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2" i="1" l="1"/>
  <c r="S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T82" i="1"/>
  <c r="U82" i="1"/>
  <c r="V76" i="1"/>
  <c r="V78" i="1"/>
  <c r="V14" i="1"/>
  <c r="V27" i="1"/>
  <c r="V30" i="1"/>
  <c r="V32" i="1"/>
  <c r="V34" i="1"/>
  <c r="V39" i="1"/>
  <c r="V44" i="1"/>
  <c r="V21" i="1" s="1"/>
  <c r="V47" i="1"/>
  <c r="V58" i="1"/>
  <c r="V60" i="1"/>
  <c r="V64" i="1"/>
  <c r="V68" i="1"/>
  <c r="V71" i="1"/>
  <c r="V16" i="1"/>
  <c r="V85" i="1"/>
  <c r="V88" i="1"/>
  <c r="V95" i="1"/>
  <c r="V97" i="1"/>
  <c r="V108" i="1"/>
  <c r="V111" i="1"/>
  <c r="V114" i="1"/>
  <c r="V119" i="1"/>
  <c r="V129" i="1"/>
  <c r="V134" i="1"/>
  <c r="V140" i="1"/>
  <c r="V145" i="1"/>
  <c r="V147" i="1"/>
  <c r="V149" i="1"/>
  <c r="V17" i="1" s="1"/>
  <c r="V151" i="1"/>
  <c r="V153" i="1"/>
  <c r="U134" i="1"/>
  <c r="U108" i="1"/>
  <c r="U78" i="1"/>
  <c r="U153" i="1"/>
  <c r="U151" i="1"/>
  <c r="U149" i="1"/>
  <c r="U17" i="1" s="1"/>
  <c r="U147" i="1"/>
  <c r="U145" i="1"/>
  <c r="U140" i="1"/>
  <c r="U129" i="1"/>
  <c r="U119" i="1"/>
  <c r="U114" i="1"/>
  <c r="U111" i="1"/>
  <c r="U97" i="1"/>
  <c r="U95" i="1"/>
  <c r="U88" i="1"/>
  <c r="U85" i="1"/>
  <c r="U71" i="1"/>
  <c r="U68" i="1"/>
  <c r="U64" i="1"/>
  <c r="U60" i="1"/>
  <c r="U58" i="1"/>
  <c r="U47" i="1"/>
  <c r="U44" i="1"/>
  <c r="U39" i="1"/>
  <c r="U34" i="1"/>
  <c r="U32" i="1"/>
  <c r="U30" i="1"/>
  <c r="U27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T149" i="1"/>
  <c r="T17" i="1" s="1"/>
  <c r="S149" i="1"/>
  <c r="S17" i="1" s="1"/>
  <c r="R149" i="1"/>
  <c r="R17" i="1" s="1"/>
  <c r="Q149" i="1"/>
  <c r="P149" i="1"/>
  <c r="P17" i="1" s="1"/>
  <c r="O149" i="1"/>
  <c r="O17" i="1" s="1"/>
  <c r="N149" i="1"/>
  <c r="N17" i="1" s="1"/>
  <c r="M149" i="1"/>
  <c r="M17" i="1" s="1"/>
  <c r="L149" i="1"/>
  <c r="L17" i="1" s="1"/>
  <c r="K149" i="1"/>
  <c r="K17" i="1" s="1"/>
  <c r="J149" i="1"/>
  <c r="J17" i="1" s="1"/>
  <c r="I149" i="1"/>
  <c r="H149" i="1"/>
  <c r="H17" i="1" s="1"/>
  <c r="G149" i="1"/>
  <c r="F149" i="1"/>
  <c r="F17" i="1" s="1"/>
  <c r="E149" i="1"/>
  <c r="E17" i="1" s="1"/>
  <c r="D149" i="1"/>
  <c r="D17" i="1" s="1"/>
  <c r="C149" i="1"/>
  <c r="C17" i="1" s="1"/>
  <c r="B149" i="1"/>
  <c r="B17" i="1" s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T30" i="1"/>
  <c r="T14" i="1" s="1"/>
  <c r="S30" i="1"/>
  <c r="S14" i="1" s="1"/>
  <c r="R30" i="1"/>
  <c r="R14" i="1" s="1"/>
  <c r="Q30" i="1"/>
  <c r="Q14" i="1" s="1"/>
  <c r="P30" i="1"/>
  <c r="P14" i="1" s="1"/>
  <c r="O30" i="1"/>
  <c r="O14" i="1" s="1"/>
  <c r="N30" i="1"/>
  <c r="N14" i="1" s="1"/>
  <c r="M30" i="1"/>
  <c r="M14" i="1" s="1"/>
  <c r="L30" i="1"/>
  <c r="L14" i="1" s="1"/>
  <c r="K30" i="1"/>
  <c r="K14" i="1" s="1"/>
  <c r="J30" i="1"/>
  <c r="J14" i="1" s="1"/>
  <c r="I30" i="1"/>
  <c r="I14" i="1" s="1"/>
  <c r="H30" i="1"/>
  <c r="H14" i="1" s="1"/>
  <c r="G30" i="1"/>
  <c r="G14" i="1" s="1"/>
  <c r="F30" i="1"/>
  <c r="F14" i="1" s="1"/>
  <c r="E30" i="1"/>
  <c r="E14" i="1" s="1"/>
  <c r="D30" i="1"/>
  <c r="D14" i="1" s="1"/>
  <c r="C30" i="1"/>
  <c r="C14" i="1" s="1"/>
  <c r="B30" i="1"/>
  <c r="B14" i="1" s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Q17" i="1"/>
  <c r="I17" i="1"/>
  <c r="G17" i="1"/>
  <c r="V15" i="1" l="1"/>
  <c r="V106" i="1"/>
  <c r="V143" i="1"/>
  <c r="V127" i="1"/>
  <c r="V13" i="1"/>
  <c r="V12" i="1" s="1"/>
  <c r="V23" i="1"/>
  <c r="V22" i="1" s="1"/>
  <c r="V20" i="1"/>
  <c r="V56" i="1"/>
  <c r="V19" i="1"/>
  <c r="V25" i="1"/>
  <c r="U143" i="1"/>
  <c r="U127" i="1"/>
  <c r="U16" i="1"/>
  <c r="U15" i="1" s="1"/>
  <c r="U23" i="1"/>
  <c r="U22" i="1" s="1"/>
  <c r="U20" i="1"/>
  <c r="U76" i="1"/>
  <c r="U21" i="1"/>
  <c r="U56" i="1"/>
  <c r="U19" i="1"/>
  <c r="U25" i="1"/>
  <c r="U14" i="1"/>
  <c r="E16" i="1"/>
  <c r="E15" i="1" s="1"/>
  <c r="M16" i="1"/>
  <c r="M15" i="1" s="1"/>
  <c r="E127" i="1"/>
  <c r="D16" i="1"/>
  <c r="D15" i="1" s="1"/>
  <c r="B127" i="1"/>
  <c r="F127" i="1"/>
  <c r="N127" i="1"/>
  <c r="C23" i="1"/>
  <c r="C22" i="1" s="1"/>
  <c r="S23" i="1"/>
  <c r="S22" i="1" s="1"/>
  <c r="H13" i="1"/>
  <c r="H12" i="1" s="1"/>
  <c r="P13" i="1"/>
  <c r="P12" i="1" s="1"/>
  <c r="G23" i="1"/>
  <c r="G22" i="1" s="1"/>
  <c r="O23" i="1"/>
  <c r="O22" i="1" s="1"/>
  <c r="P21" i="1"/>
  <c r="G13" i="1"/>
  <c r="G12" i="1" s="1"/>
  <c r="O13" i="1"/>
  <c r="O12" i="1" s="1"/>
  <c r="I16" i="1"/>
  <c r="I15" i="1" s="1"/>
  <c r="Q16" i="1"/>
  <c r="Q15" i="1" s="1"/>
  <c r="O127" i="1"/>
  <c r="Q127" i="1"/>
  <c r="F143" i="1"/>
  <c r="S20" i="1"/>
  <c r="Q76" i="1"/>
  <c r="D106" i="1"/>
  <c r="L106" i="1"/>
  <c r="T106" i="1"/>
  <c r="I106" i="1"/>
  <c r="D13" i="1"/>
  <c r="D12" i="1" s="1"/>
  <c r="L13" i="1"/>
  <c r="L12" i="1" s="1"/>
  <c r="T13" i="1"/>
  <c r="T12" i="1" s="1"/>
  <c r="C56" i="1"/>
  <c r="P56" i="1"/>
  <c r="B16" i="1"/>
  <c r="B15" i="1" s="1"/>
  <c r="J16" i="1"/>
  <c r="J15" i="1" s="1"/>
  <c r="R16" i="1"/>
  <c r="R15" i="1" s="1"/>
  <c r="O19" i="1"/>
  <c r="F23" i="1"/>
  <c r="F22" i="1" s="1"/>
  <c r="N23" i="1"/>
  <c r="N22" i="1" s="1"/>
  <c r="B13" i="1"/>
  <c r="B12" i="1" s="1"/>
  <c r="L16" i="1"/>
  <c r="L15" i="1" s="1"/>
  <c r="T16" i="1"/>
  <c r="T15" i="1" s="1"/>
  <c r="I19" i="1"/>
  <c r="K21" i="1"/>
  <c r="E56" i="1"/>
  <c r="M56" i="1"/>
  <c r="B19" i="1"/>
  <c r="J19" i="1"/>
  <c r="R19" i="1"/>
  <c r="G20" i="1"/>
  <c r="O20" i="1"/>
  <c r="H143" i="1"/>
  <c r="E143" i="1"/>
  <c r="B143" i="1"/>
  <c r="J143" i="1"/>
  <c r="R143" i="1"/>
  <c r="G143" i="1"/>
  <c r="Q19" i="1"/>
  <c r="F20" i="1"/>
  <c r="N20" i="1"/>
  <c r="S21" i="1"/>
  <c r="I143" i="1"/>
  <c r="N143" i="1"/>
  <c r="K56" i="1"/>
  <c r="S56" i="1"/>
  <c r="G19" i="1"/>
  <c r="D20" i="1"/>
  <c r="L20" i="1"/>
  <c r="T20" i="1"/>
  <c r="I21" i="1"/>
  <c r="C143" i="1"/>
  <c r="K143" i="1"/>
  <c r="M127" i="1"/>
  <c r="J127" i="1"/>
  <c r="R127" i="1"/>
  <c r="D143" i="1"/>
  <c r="L143" i="1"/>
  <c r="H56" i="1"/>
  <c r="F25" i="1"/>
  <c r="N25" i="1"/>
  <c r="H16" i="1"/>
  <c r="H15" i="1" s="1"/>
  <c r="P16" i="1"/>
  <c r="P15" i="1" s="1"/>
  <c r="I76" i="1"/>
  <c r="Q13" i="1"/>
  <c r="Q12" i="1" s="1"/>
  <c r="F16" i="1"/>
  <c r="F15" i="1" s="1"/>
  <c r="N76" i="1"/>
  <c r="E21" i="1"/>
  <c r="M21" i="1"/>
  <c r="F19" i="1"/>
  <c r="N19" i="1"/>
  <c r="C20" i="1"/>
  <c r="K20" i="1"/>
  <c r="H21" i="1"/>
  <c r="E23" i="1"/>
  <c r="E22" i="1" s="1"/>
  <c r="M23" i="1"/>
  <c r="M22" i="1" s="1"/>
  <c r="J13" i="1"/>
  <c r="J12" i="1" s="1"/>
  <c r="R13" i="1"/>
  <c r="R12" i="1" s="1"/>
  <c r="K23" i="1"/>
  <c r="K22" i="1" s="1"/>
  <c r="C127" i="1"/>
  <c r="K127" i="1"/>
  <c r="S127" i="1"/>
  <c r="P25" i="1"/>
  <c r="Q106" i="1"/>
  <c r="Q21" i="1"/>
  <c r="C21" i="1"/>
  <c r="H25" i="1"/>
  <c r="F56" i="1"/>
  <c r="N56" i="1"/>
  <c r="B23" i="1"/>
  <c r="B22" i="1" s="1"/>
  <c r="J23" i="1"/>
  <c r="J22" i="1" s="1"/>
  <c r="R23" i="1"/>
  <c r="R22" i="1" s="1"/>
  <c r="C76" i="1"/>
  <c r="K76" i="1"/>
  <c r="S76" i="1"/>
  <c r="H76" i="1"/>
  <c r="P76" i="1"/>
  <c r="E76" i="1"/>
  <c r="M76" i="1"/>
  <c r="B20" i="1"/>
  <c r="J20" i="1"/>
  <c r="R20" i="1"/>
  <c r="G76" i="1"/>
  <c r="O76" i="1"/>
  <c r="D23" i="1"/>
  <c r="D22" i="1" s="1"/>
  <c r="L23" i="1"/>
  <c r="L22" i="1" s="1"/>
  <c r="T23" i="1"/>
  <c r="T22" i="1" s="1"/>
  <c r="S143" i="1"/>
  <c r="Q56" i="1"/>
  <c r="D76" i="1"/>
  <c r="L76" i="1"/>
  <c r="T76" i="1"/>
  <c r="G127" i="1"/>
  <c r="T143" i="1"/>
  <c r="Q143" i="1"/>
  <c r="L56" i="1"/>
  <c r="I13" i="1"/>
  <c r="I12" i="1" s="1"/>
  <c r="N16" i="1"/>
  <c r="N15" i="1" s="1"/>
  <c r="G56" i="1"/>
  <c r="O56" i="1"/>
  <c r="F13" i="1"/>
  <c r="F12" i="1" s="1"/>
  <c r="N13" i="1"/>
  <c r="N12" i="1" s="1"/>
  <c r="C16" i="1"/>
  <c r="C15" i="1" s="1"/>
  <c r="K16" i="1"/>
  <c r="K15" i="1" s="1"/>
  <c r="S16" i="1"/>
  <c r="S15" i="1" s="1"/>
  <c r="H19" i="1"/>
  <c r="P19" i="1"/>
  <c r="E20" i="1"/>
  <c r="M20" i="1"/>
  <c r="B106" i="1"/>
  <c r="J106" i="1"/>
  <c r="R106" i="1"/>
  <c r="H23" i="1"/>
  <c r="H22" i="1" s="1"/>
  <c r="P23" i="1"/>
  <c r="P22" i="1" s="1"/>
  <c r="I127" i="1"/>
  <c r="H20" i="1"/>
  <c r="P20" i="1"/>
  <c r="I56" i="1"/>
  <c r="F76" i="1"/>
  <c r="G106" i="1"/>
  <c r="O106" i="1"/>
  <c r="D127" i="1"/>
  <c r="L127" i="1"/>
  <c r="T127" i="1"/>
  <c r="D56" i="1"/>
  <c r="O143" i="1"/>
  <c r="T56" i="1"/>
  <c r="E25" i="1"/>
  <c r="M25" i="1"/>
  <c r="G25" i="1"/>
  <c r="O25" i="1"/>
  <c r="D19" i="1"/>
  <c r="L19" i="1"/>
  <c r="T19" i="1"/>
  <c r="I25" i="1"/>
  <c r="Q25" i="1"/>
  <c r="F21" i="1"/>
  <c r="N21" i="1"/>
  <c r="C25" i="1"/>
  <c r="K25" i="1"/>
  <c r="S25" i="1"/>
  <c r="F106" i="1"/>
  <c r="N106" i="1"/>
  <c r="C106" i="1"/>
  <c r="K106" i="1"/>
  <c r="S106" i="1"/>
  <c r="E106" i="1"/>
  <c r="M106" i="1"/>
  <c r="P143" i="1"/>
  <c r="M143" i="1"/>
  <c r="C13" i="1"/>
  <c r="C12" i="1" s="1"/>
  <c r="K13" i="1"/>
  <c r="K12" i="1" s="1"/>
  <c r="S13" i="1"/>
  <c r="S12" i="1" s="1"/>
  <c r="B25" i="1"/>
  <c r="J25" i="1"/>
  <c r="R25" i="1"/>
  <c r="B56" i="1"/>
  <c r="J56" i="1"/>
  <c r="R56" i="1"/>
  <c r="H127" i="1"/>
  <c r="P127" i="1"/>
  <c r="D21" i="1"/>
  <c r="L21" i="1"/>
  <c r="T21" i="1"/>
  <c r="E13" i="1"/>
  <c r="E12" i="1" s="1"/>
  <c r="M13" i="1"/>
  <c r="M12" i="1" s="1"/>
  <c r="C19" i="1"/>
  <c r="K19" i="1"/>
  <c r="S19" i="1"/>
  <c r="S18" i="1" s="1"/>
  <c r="D25" i="1"/>
  <c r="L25" i="1"/>
  <c r="T25" i="1"/>
  <c r="B76" i="1"/>
  <c r="J76" i="1"/>
  <c r="R76" i="1"/>
  <c r="I20" i="1"/>
  <c r="Q20" i="1"/>
  <c r="E19" i="1"/>
  <c r="M19" i="1"/>
  <c r="G21" i="1"/>
  <c r="O21" i="1"/>
  <c r="I23" i="1"/>
  <c r="I22" i="1" s="1"/>
  <c r="Q23" i="1"/>
  <c r="Q22" i="1" s="1"/>
  <c r="G16" i="1"/>
  <c r="G15" i="1" s="1"/>
  <c r="O16" i="1"/>
  <c r="O15" i="1" s="1"/>
  <c r="H106" i="1"/>
  <c r="P106" i="1"/>
  <c r="B21" i="1"/>
  <c r="J21" i="1"/>
  <c r="R21" i="1"/>
  <c r="V18" i="1" l="1"/>
  <c r="V10" i="1" s="1"/>
  <c r="U18" i="1"/>
  <c r="E18" i="1"/>
  <c r="E10" i="1" s="1"/>
  <c r="R18" i="1"/>
  <c r="R10" i="1" s="1"/>
  <c r="Q18" i="1"/>
  <c r="Q10" i="1" s="1"/>
  <c r="L18" i="1"/>
  <c r="L10" i="1" s="1"/>
  <c r="I18" i="1"/>
  <c r="I10" i="1" s="1"/>
  <c r="J18" i="1"/>
  <c r="J10" i="1" s="1"/>
  <c r="O18" i="1"/>
  <c r="O10" i="1" s="1"/>
  <c r="G18" i="1"/>
  <c r="G10" i="1" s="1"/>
  <c r="D18" i="1"/>
  <c r="D10" i="1" s="1"/>
  <c r="N18" i="1"/>
  <c r="N10" i="1" s="1"/>
  <c r="F18" i="1"/>
  <c r="F10" i="1" s="1"/>
  <c r="K18" i="1"/>
  <c r="K10" i="1" s="1"/>
  <c r="T18" i="1"/>
  <c r="T10" i="1" s="1"/>
  <c r="C18" i="1"/>
  <c r="C10" i="1" s="1"/>
  <c r="P18" i="1"/>
  <c r="P10" i="1" s="1"/>
  <c r="B18" i="1"/>
  <c r="B10" i="1" s="1"/>
  <c r="H18" i="1"/>
  <c r="H10" i="1" s="1"/>
  <c r="M18" i="1"/>
  <c r="M10" i="1" s="1"/>
  <c r="S10" i="1"/>
  <c r="U13" i="1"/>
  <c r="U12" i="1" s="1"/>
  <c r="U106" i="1"/>
  <c r="U10" i="1" l="1"/>
</calcChain>
</file>

<file path=xl/sharedStrings.xml><?xml version="1.0" encoding="utf-8"?>
<sst xmlns="http://schemas.openxmlformats.org/spreadsheetml/2006/main" count="135" uniqueCount="104">
  <si>
    <t>UNIVERSIDAD TECNOLÓGICA DE PANAMÁ</t>
  </si>
  <si>
    <t>DIRECCIÓN GENERAL DE PLANIFICACIÓN UNIVERSITARIA</t>
  </si>
  <si>
    <t>DEPARTAMENTO DE ESTADÍSTICA E INDICADORES</t>
  </si>
  <si>
    <t>MATRÍCULA DEL CENTRO REGIONAL DE AZUERO,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</si>
  <si>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</si>
  <si>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</si>
  <si>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</si>
  <si>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</si>
  <si>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</si>
  <si>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 xml:space="preserve">      Maestría y Postgrado</t>
  </si>
  <si>
    <t>Total de Postgrado</t>
  </si>
  <si>
    <t xml:space="preserve">      Postgrado </t>
  </si>
  <si>
    <t xml:space="preserve">      Profesorado</t>
  </si>
  <si>
    <t>Total de Licenciatura</t>
  </si>
  <si>
    <t xml:space="preserve">      Licenciatura en Ingeniería</t>
  </si>
  <si>
    <t xml:space="preserve">      Licenciatura </t>
  </si>
  <si>
    <t xml:space="preserve">      Licenciatura en Tecnología</t>
  </si>
  <si>
    <t>Total de Técnico</t>
  </si>
  <si>
    <t xml:space="preserve">      Técnico en Ingeniería </t>
  </si>
  <si>
    <t>FACULTAD DE INGENIERÍA CIVIL</t>
  </si>
  <si>
    <t>Maestría en</t>
  </si>
  <si>
    <t xml:space="preserve">      Administración de Proyectos de Construcción</t>
  </si>
  <si>
    <t xml:space="preserve">      Ingeniería Ambiental</t>
  </si>
  <si>
    <t>Maestría y Postgrado en</t>
  </si>
  <si>
    <t>Postgrado en</t>
  </si>
  <si>
    <t>Licenciatura en Ingeniería</t>
  </si>
  <si>
    <t xml:space="preserve">Licenciatura en </t>
  </si>
  <si>
    <t>Licenciatura en Tecnología de</t>
  </si>
  <si>
    <t xml:space="preserve">      Edificaciones </t>
  </si>
  <si>
    <t xml:space="preserve">      Riego y Drenaje</t>
  </si>
  <si>
    <t>Técnico en Ingeniería con esp. en</t>
  </si>
  <si>
    <t xml:space="preserve"> AÑOS 2005-2025 (Continuación)</t>
  </si>
  <si>
    <t>FACULTAD DE INGENIERÍA ELECTRICA</t>
  </si>
  <si>
    <t>Licenciatura en</t>
  </si>
  <si>
    <t>Licenciatura en Tecnología</t>
  </si>
  <si>
    <t>FACULTAD DE INGENIERÍA INDUSTRIAL</t>
  </si>
  <si>
    <t xml:space="preserve">      Administración</t>
  </si>
  <si>
    <t xml:space="preserve"> AÑOS 2005-2025 (Conclusión)</t>
  </si>
  <si>
    <t>FACULTAD DE INGENIERÍA MECANICA</t>
  </si>
  <si>
    <t xml:space="preserve">Licenciatura en Tecnología </t>
  </si>
  <si>
    <t>FACULTAD DE INGENIERÍA DE SISTEMAS COMPUTACIONALES</t>
  </si>
  <si>
    <t>Licenciatura en Ingeniería de</t>
  </si>
  <si>
    <t>FACULTAD DE CIENCIAS Y TECNOLOGÍA</t>
  </si>
  <si>
    <t xml:space="preserve">      Docencia Superior</t>
  </si>
  <si>
    <t>Profesorado en</t>
  </si>
  <si>
    <t xml:space="preserve">(1) Carrera en transición </t>
  </si>
  <si>
    <t xml:space="preserve">Fuente: Sistema de Matrícula Institucional </t>
  </si>
  <si>
    <t xml:space="preserve">      Ingeniería Geotécnica</t>
  </si>
  <si>
    <t xml:space="preserve">      Ambiental</t>
  </si>
  <si>
    <t xml:space="preserve">      Civil</t>
  </si>
  <si>
    <t xml:space="preserve">   en Administración de Proyectos de Construcción </t>
  </si>
  <si>
    <t xml:space="preserve">      Marítima Portuaria</t>
  </si>
  <si>
    <t xml:space="preserve">      Edificaciones</t>
  </si>
  <si>
    <t xml:space="preserve">      Operaciones Marítimas  y Portuarias</t>
  </si>
  <si>
    <t xml:space="preserve">      Saneamiento y Ambiente</t>
  </si>
  <si>
    <t xml:space="preserve">      Topografía</t>
  </si>
  <si>
    <t xml:space="preserve">      Ingeniería Eléctrica</t>
  </si>
  <si>
    <t xml:space="preserve">      Eléctrica y Electrónica</t>
  </si>
  <si>
    <t xml:space="preserve">      Electromecánica</t>
  </si>
  <si>
    <t xml:space="preserve">      Electrónica y Telecomunicaciones</t>
  </si>
  <si>
    <t xml:space="preserve">      Electrónica Digital y Control Automático</t>
  </si>
  <si>
    <t xml:space="preserve">      Electrónica y Sistemas de Comunicación</t>
  </si>
  <si>
    <t xml:space="preserve">      Sistemas Eléctricos y Automatización</t>
  </si>
  <si>
    <t xml:space="preserve">      Eléctrica </t>
  </si>
  <si>
    <t xml:space="preserve">      Electrónica </t>
  </si>
  <si>
    <t xml:space="preserve">      Electricidad </t>
  </si>
  <si>
    <t xml:space="preserve">      Sistemas Eléctricos</t>
  </si>
  <si>
    <t xml:space="preserve">      Comunicación Ejecutiva Bilingüe</t>
  </si>
  <si>
    <t xml:space="preserve">      Forestal </t>
  </si>
  <si>
    <t xml:space="preserve">      Educación Media y Pre-Media en Ciencias y Tecnol. con esp. en (Área de Estudios)</t>
  </si>
  <si>
    <t xml:space="preserve">      Docencia Superior con esp. en Tecnología y Didáctica Educativa  </t>
  </si>
  <si>
    <t xml:space="preserve">      Programación y Análisis de Sistemas</t>
  </si>
  <si>
    <t xml:space="preserve">      Desarrollo y Gestión de Software</t>
  </si>
  <si>
    <t xml:space="preserve">      Redes Informáticas</t>
  </si>
  <si>
    <t xml:space="preserve">      Informática Aplicada a la Educación</t>
  </si>
  <si>
    <t xml:space="preserve">      Desarrollo de Software (1)</t>
  </si>
  <si>
    <t xml:space="preserve">      Ciberseguridad</t>
  </si>
  <si>
    <t xml:space="preserve">      Sistemas y Computación</t>
  </si>
  <si>
    <t xml:space="preserve">      Sistemas de Información Gerencial</t>
  </si>
  <si>
    <t xml:space="preserve">      Sistemas de Información</t>
  </si>
  <si>
    <t xml:space="preserve">      Sistemas Computacionales</t>
  </si>
  <si>
    <t xml:space="preserve">      Mecánica Industrial</t>
  </si>
  <si>
    <t xml:space="preserve">      Mecánica con esp. en Mecánica Industrial</t>
  </si>
  <si>
    <t xml:space="preserve">      Soldadura</t>
  </si>
  <si>
    <t xml:space="preserve">      Naval</t>
  </si>
  <si>
    <t xml:space="preserve">      Mecánica</t>
  </si>
  <si>
    <t xml:space="preserve">      de Energía y Ambiente</t>
  </si>
  <si>
    <t xml:space="preserve">      Aeronáutica</t>
  </si>
  <si>
    <t xml:space="preserve">      Mantenimiento de Planta</t>
  </si>
  <si>
    <t xml:space="preserve">      Ingeniería de Planta</t>
  </si>
  <si>
    <t xml:space="preserve">     en Ciencias de la Ingeniería Mecánica</t>
  </si>
  <si>
    <t xml:space="preserve">      Administrativa</t>
  </si>
  <si>
    <t xml:space="preserve">      Recursos Humanos y Gestión de la Productividad</t>
  </si>
  <si>
    <t xml:space="preserve">      Mercadeo y Negocios Internacionales</t>
  </si>
  <si>
    <t xml:space="preserve">      Mercadeo y Comercio Internacional (1)</t>
  </si>
  <si>
    <t xml:space="preserve">      Logística y Transporte Multimodal</t>
  </si>
  <si>
    <t xml:space="preserve">      Gestión de la Producción Industrial</t>
  </si>
  <si>
    <r>
      <t xml:space="preserve">      </t>
    </r>
    <r>
      <rPr>
        <sz val="11"/>
        <color indexed="8"/>
        <rFont val="Calibri"/>
        <family val="2"/>
        <scheme val="minor"/>
      </rPr>
      <t>Gestión Administrativa</t>
    </r>
  </si>
  <si>
    <t xml:space="preserve">      Industrial</t>
  </si>
  <si>
    <t xml:space="preserve">      Formulación, Evaluación y Gestión de Proyectos de Inversiones</t>
  </si>
  <si>
    <t xml:space="preserve">      Alta Gerencia</t>
  </si>
  <si>
    <t xml:space="preserve">      Sistemas Logísticos y Operaciones con esp. en Centros de Distribución</t>
  </si>
  <si>
    <t xml:space="preserve">      Gestión de Proyectos</t>
  </si>
  <si>
    <t xml:space="preserve">      Dirección de Negocio con esp. en Estrategia Gerencial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</si>
</sst>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/>
  </cellStyleXfs>
  <cellXfs count="111">
    <xf numFmtId="0" fontId="0" fillId="0" borderId="0" xfId="0"/>
    <xf numFmtId="164" fontId="4" fillId="0" borderId="0" xfId="1" applyFont="1"/>
    <xf numFmtId="164" fontId="5" fillId="0" borderId="0" xfId="1" applyFont="1"/>
    <xf numFmtId="164" fontId="7" fillId="2" borderId="1" xfId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 wrapText="1"/>
    </xf>
    <xf numFmtId="164" fontId="4" fillId="0" borderId="0" xfId="1" applyFont="1" applyAlignment="1">
      <alignment horizontal="center" vertical="center"/>
    </xf>
    <xf numFmtId="164" fontId="8" fillId="0" borderId="0" xfId="1" applyFont="1"/>
    <xf numFmtId="3" fontId="4" fillId="0" borderId="3" xfId="1" applyNumberFormat="1" applyFont="1" applyBorder="1"/>
    <xf numFmtId="164" fontId="9" fillId="0" borderId="0" xfId="1" applyFont="1"/>
    <xf numFmtId="164" fontId="1" fillId="3" borderId="0" xfId="1" applyFont="1" applyFill="1" applyAlignment="1">
      <alignment horizontal="center" vertical="center"/>
    </xf>
    <xf numFmtId="3" fontId="1" fillId="3" borderId="3" xfId="1" applyNumberFormat="1" applyFont="1" applyFill="1" applyBorder="1" applyAlignment="1">
      <alignment vertical="center"/>
    </xf>
    <xf numFmtId="164" fontId="6" fillId="0" borderId="0" xfId="1" applyFont="1" applyAlignment="1">
      <alignment vertical="center"/>
    </xf>
    <xf numFmtId="164" fontId="6" fillId="4" borderId="0" xfId="1" applyFont="1" applyFill="1" applyAlignment="1">
      <alignment horizontal="center" vertical="center"/>
    </xf>
    <xf numFmtId="3" fontId="6" fillId="4" borderId="3" xfId="1" applyNumberFormat="1" applyFont="1" applyFill="1" applyBorder="1" applyAlignment="1">
      <alignment vertical="center"/>
    </xf>
    <xf numFmtId="164" fontId="6" fillId="4" borderId="3" xfId="1" applyFont="1" applyFill="1" applyBorder="1" applyAlignment="1">
      <alignment vertical="center"/>
    </xf>
    <xf numFmtId="164" fontId="6" fillId="4" borderId="0" xfId="1" applyFont="1" applyFill="1" applyAlignment="1">
      <alignment vertical="center"/>
    </xf>
    <xf numFmtId="164" fontId="10" fillId="0" borderId="4" xfId="1" applyFont="1" applyBorder="1"/>
    <xf numFmtId="3" fontId="6" fillId="0" borderId="3" xfId="1" applyNumberFormat="1" applyFont="1" applyBorder="1"/>
    <xf numFmtId="164" fontId="6" fillId="0" borderId="0" xfId="1" applyFont="1"/>
    <xf numFmtId="3" fontId="6" fillId="4" borderId="3" xfId="1" applyNumberFormat="1" applyFont="1" applyFill="1" applyBorder="1"/>
    <xf numFmtId="164" fontId="10" fillId="0" borderId="0" xfId="1" applyFont="1"/>
    <xf numFmtId="164" fontId="10" fillId="0" borderId="0" xfId="1" applyFont="1" applyAlignment="1">
      <alignment horizontal="left"/>
    </xf>
    <xf numFmtId="164" fontId="8" fillId="0" borderId="0" xfId="1" applyFont="1" applyAlignment="1">
      <alignment horizontal="left"/>
    </xf>
    <xf numFmtId="164" fontId="4" fillId="0" borderId="0" xfId="1" applyFont="1" applyAlignment="1">
      <alignment horizontal="left"/>
    </xf>
    <xf numFmtId="164" fontId="6" fillId="0" borderId="3" xfId="1" applyFont="1" applyBorder="1"/>
    <xf numFmtId="164" fontId="1" fillId="5" borderId="0" xfId="1" applyFont="1" applyFill="1" applyAlignment="1">
      <alignment vertical="center"/>
    </xf>
    <xf numFmtId="3" fontId="1" fillId="5" borderId="3" xfId="1" applyNumberFormat="1" applyFont="1" applyFill="1" applyBorder="1" applyAlignment="1">
      <alignment vertical="center"/>
    </xf>
    <xf numFmtId="164" fontId="4" fillId="0" borderId="3" xfId="1" applyFont="1" applyBorder="1"/>
    <xf numFmtId="3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164" fontId="4" fillId="4" borderId="0" xfId="1" applyFont="1" applyFill="1" applyAlignment="1">
      <alignment horizontal="left"/>
    </xf>
    <xf numFmtId="164" fontId="6" fillId="0" borderId="0" xfId="1" applyFont="1" applyAlignment="1">
      <alignment horizontal="left"/>
    </xf>
    <xf numFmtId="164" fontId="4" fillId="4" borderId="0" xfId="1" applyFont="1" applyFill="1"/>
    <xf numFmtId="164" fontId="10" fillId="4" borderId="0" xfId="1" applyFont="1" applyFill="1" applyAlignment="1">
      <alignment horizontal="left"/>
    </xf>
    <xf numFmtId="3" fontId="4" fillId="0" borderId="0" xfId="1" applyNumberFormat="1" applyFont="1"/>
    <xf numFmtId="3" fontId="9" fillId="0" borderId="0" xfId="0" applyNumberFormat="1" applyFont="1"/>
    <xf numFmtId="164" fontId="1" fillId="6" borderId="0" xfId="1" applyFont="1" applyFill="1" applyAlignment="1">
      <alignment vertical="center"/>
    </xf>
    <xf numFmtId="3" fontId="1" fillId="6" borderId="3" xfId="1" applyNumberFormat="1" applyFont="1" applyFill="1" applyBorder="1" applyAlignment="1">
      <alignment vertical="center"/>
    </xf>
    <xf numFmtId="164" fontId="8" fillId="0" borderId="0" xfId="1" applyFont="1" applyAlignment="1">
      <alignment horizontal="left" vertical="center"/>
    </xf>
    <xf numFmtId="3" fontId="6" fillId="0" borderId="3" xfId="1" applyNumberFormat="1" applyFont="1" applyBorder="1" applyAlignment="1">
      <alignment vertical="center"/>
    </xf>
    <xf numFmtId="164" fontId="6" fillId="0" borderId="3" xfId="1" applyFont="1" applyBorder="1" applyAlignment="1">
      <alignment vertical="center"/>
    </xf>
    <xf numFmtId="164" fontId="8" fillId="4" borderId="0" xfId="1" applyFont="1" applyFill="1" applyAlignment="1">
      <alignment horizontal="left" vertical="center"/>
    </xf>
    <xf numFmtId="164" fontId="10" fillId="0" borderId="0" xfId="1" applyFont="1" applyAlignment="1">
      <alignment horizontal="left" vertical="center"/>
    </xf>
    <xf numFmtId="3" fontId="4" fillId="0" borderId="3" xfId="1" applyNumberFormat="1" applyFont="1" applyBorder="1" applyAlignment="1">
      <alignment vertical="center"/>
    </xf>
    <xf numFmtId="164" fontId="4" fillId="0" borderId="3" xfId="1" applyFont="1" applyBorder="1" applyAlignment="1">
      <alignment vertical="center"/>
    </xf>
    <xf numFmtId="164" fontId="8" fillId="7" borderId="0" xfId="1" applyFont="1" applyFill="1" applyAlignment="1">
      <alignment horizontal="left" vertical="center"/>
    </xf>
    <xf numFmtId="3" fontId="6" fillId="7" borderId="3" xfId="1" applyNumberFormat="1" applyFont="1" applyFill="1" applyBorder="1" applyAlignment="1">
      <alignment vertical="center"/>
    </xf>
    <xf numFmtId="0" fontId="4" fillId="0" borderId="0" xfId="0" applyFont="1"/>
    <xf numFmtId="164" fontId="10" fillId="0" borderId="0" xfId="1" applyFont="1" applyAlignment="1">
      <alignment horizontal="left" wrapText="1"/>
    </xf>
    <xf numFmtId="164" fontId="1" fillId="8" borderId="0" xfId="1" applyFont="1" applyFill="1" applyAlignment="1">
      <alignment horizontal="left" vertical="center"/>
    </xf>
    <xf numFmtId="3" fontId="1" fillId="8" borderId="3" xfId="1" applyNumberFormat="1" applyFont="1" applyFill="1" applyBorder="1" applyAlignment="1">
      <alignment vertical="center"/>
    </xf>
    <xf numFmtId="164" fontId="1" fillId="9" borderId="0" xfId="1" applyFont="1" applyFill="1" applyAlignment="1">
      <alignment horizontal="left" vertical="center"/>
    </xf>
    <xf numFmtId="3" fontId="1" fillId="9" borderId="3" xfId="1" applyNumberFormat="1" applyFont="1" applyFill="1" applyBorder="1" applyAlignment="1">
      <alignment vertical="center"/>
    </xf>
    <xf numFmtId="164" fontId="1" fillId="10" borderId="0" xfId="1" applyFont="1" applyFill="1" applyAlignment="1">
      <alignment horizontal="left" vertical="center"/>
    </xf>
    <xf numFmtId="3" fontId="1" fillId="10" borderId="3" xfId="1" applyNumberFormat="1" applyFont="1" applyFill="1" applyBorder="1" applyAlignment="1">
      <alignment vertical="center"/>
    </xf>
    <xf numFmtId="164" fontId="10" fillId="0" borderId="5" xfId="1" applyFont="1" applyBorder="1"/>
    <xf numFmtId="3" fontId="4" fillId="0" borderId="6" xfId="1" applyNumberFormat="1" applyFont="1" applyBorder="1"/>
    <xf numFmtId="3" fontId="4" fillId="0" borderId="6" xfId="0" applyNumberFormat="1" applyFont="1" applyBorder="1"/>
    <xf numFmtId="164" fontId="4" fillId="0" borderId="6" xfId="1" applyFont="1" applyBorder="1"/>
    <xf numFmtId="164" fontId="11" fillId="0" borderId="0" xfId="1" applyFont="1"/>
    <xf numFmtId="164" fontId="4" fillId="0" borderId="4" xfId="1" applyFont="1" applyBorder="1"/>
    <xf numFmtId="3" fontId="4" fillId="0" borderId="4" xfId="1" applyNumberFormat="1" applyFont="1" applyBorder="1"/>
    <xf numFmtId="3" fontId="6" fillId="0" borderId="4" xfId="1" applyNumberFormat="1" applyFont="1" applyBorder="1"/>
    <xf numFmtId="164" fontId="4" fillId="0" borderId="0" xfId="1" applyFont="1" applyAlignment="1">
      <alignment horizontal="right"/>
    </xf>
    <xf numFmtId="164" fontId="9" fillId="0" borderId="0" xfId="1" applyFont="1" applyAlignment="1">
      <alignment horizontal="right"/>
    </xf>
    <xf numFmtId="3" fontId="1" fillId="3" borderId="0" xfId="1" applyNumberFormat="1" applyFont="1" applyFill="1" applyAlignment="1">
      <alignment horizontal="right" vertical="center"/>
    </xf>
    <xf numFmtId="164" fontId="6" fillId="4" borderId="0" xfId="1" applyFont="1" applyFill="1" applyAlignment="1">
      <alignment horizontal="right" vertical="center"/>
    </xf>
    <xf numFmtId="3" fontId="6" fillId="4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4" borderId="0" xfId="1" applyNumberFormat="1" applyFont="1" applyFill="1" applyAlignment="1">
      <alignment horizontal="right"/>
    </xf>
    <xf numFmtId="164" fontId="6" fillId="0" borderId="0" xfId="1" applyFont="1" applyAlignment="1">
      <alignment horizontal="right"/>
    </xf>
    <xf numFmtId="3" fontId="1" fillId="5" borderId="0" xfId="1" applyNumberFormat="1" applyFont="1" applyFill="1" applyAlignment="1">
      <alignment horizontal="right" vertical="center"/>
    </xf>
    <xf numFmtId="3" fontId="1" fillId="6" borderId="0" xfId="1" applyNumberFormat="1" applyFont="1" applyFill="1" applyAlignment="1">
      <alignment horizontal="right" vertical="center"/>
    </xf>
    <xf numFmtId="164" fontId="6" fillId="0" borderId="0" xfId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7" borderId="0" xfId="1" applyNumberFormat="1" applyFont="1" applyFill="1" applyAlignment="1">
      <alignment horizontal="right" vertical="center"/>
    </xf>
    <xf numFmtId="3" fontId="1" fillId="8" borderId="0" xfId="1" applyNumberFormat="1" applyFont="1" applyFill="1" applyAlignment="1">
      <alignment horizontal="right" vertical="center"/>
    </xf>
    <xf numFmtId="3" fontId="1" fillId="9" borderId="0" xfId="1" applyNumberFormat="1" applyFont="1" applyFill="1" applyAlignment="1">
      <alignment horizontal="right" vertical="center"/>
    </xf>
    <xf numFmtId="164" fontId="4" fillId="0" borderId="0" xfId="1" applyFont="1" applyAlignment="1">
      <alignment horizontal="right" vertical="center"/>
    </xf>
    <xf numFmtId="3" fontId="1" fillId="10" borderId="0" xfId="1" applyNumberFormat="1" applyFont="1" applyFill="1" applyAlignment="1">
      <alignment horizontal="right" vertical="center"/>
    </xf>
    <xf numFmtId="164" fontId="4" fillId="0" borderId="5" xfId="1" applyFont="1" applyBorder="1" applyAlignment="1">
      <alignment horizontal="right"/>
    </xf>
    <xf numFmtId="164" fontId="9" fillId="0" borderId="9" xfId="1" applyFont="1" applyBorder="1" applyAlignment="1">
      <alignment horizontal="right"/>
    </xf>
    <xf numFmtId="3" fontId="1" fillId="3" borderId="9" xfId="1" applyNumberFormat="1" applyFont="1" applyFill="1" applyBorder="1" applyAlignment="1">
      <alignment horizontal="right" vertical="center"/>
    </xf>
    <xf numFmtId="164" fontId="6" fillId="4" borderId="9" xfId="1" applyFont="1" applyFill="1" applyBorder="1" applyAlignment="1">
      <alignment horizontal="right" vertical="center"/>
    </xf>
    <xf numFmtId="3" fontId="6" fillId="4" borderId="9" xfId="1" applyNumberFormat="1" applyFont="1" applyFill="1" applyBorder="1" applyAlignment="1">
      <alignment horizontal="right" vertical="center"/>
    </xf>
    <xf numFmtId="3" fontId="4" fillId="0" borderId="9" xfId="1" applyNumberFormat="1" applyFont="1" applyBorder="1" applyAlignment="1">
      <alignment horizontal="right"/>
    </xf>
    <xf numFmtId="3" fontId="6" fillId="0" borderId="9" xfId="1" applyNumberFormat="1" applyFont="1" applyBorder="1" applyAlignment="1">
      <alignment horizontal="right"/>
    </xf>
    <xf numFmtId="3" fontId="6" fillId="4" borderId="9" xfId="1" applyNumberFormat="1" applyFont="1" applyFill="1" applyBorder="1" applyAlignment="1">
      <alignment horizontal="right"/>
    </xf>
    <xf numFmtId="164" fontId="6" fillId="0" borderId="9" xfId="1" applyFont="1" applyBorder="1" applyAlignment="1">
      <alignment horizontal="right"/>
    </xf>
    <xf numFmtId="3" fontId="1" fillId="5" borderId="9" xfId="1" applyNumberFormat="1" applyFont="1" applyFill="1" applyBorder="1" applyAlignment="1">
      <alignment horizontal="right" vertical="center"/>
    </xf>
    <xf numFmtId="164" fontId="4" fillId="0" borderId="9" xfId="1" applyFont="1" applyBorder="1" applyAlignment="1">
      <alignment horizontal="right"/>
    </xf>
    <xf numFmtId="3" fontId="1" fillId="6" borderId="9" xfId="1" applyNumberFormat="1" applyFont="1" applyFill="1" applyBorder="1" applyAlignment="1">
      <alignment horizontal="right" vertical="center"/>
    </xf>
    <xf numFmtId="164" fontId="6" fillId="0" borderId="9" xfId="1" applyFont="1" applyBorder="1" applyAlignment="1">
      <alignment horizontal="right" vertical="center"/>
    </xf>
    <xf numFmtId="3" fontId="6" fillId="0" borderId="9" xfId="1" applyNumberFormat="1" applyFont="1" applyBorder="1" applyAlignment="1">
      <alignment horizontal="right" vertical="center"/>
    </xf>
    <xf numFmtId="3" fontId="6" fillId="7" borderId="9" xfId="1" applyNumberFormat="1" applyFont="1" applyFill="1" applyBorder="1" applyAlignment="1">
      <alignment horizontal="right" vertical="center"/>
    </xf>
    <xf numFmtId="164" fontId="6" fillId="0" borderId="8" xfId="1" applyFont="1" applyBorder="1" applyAlignment="1">
      <alignment horizontal="right"/>
    </xf>
    <xf numFmtId="3" fontId="1" fillId="8" borderId="9" xfId="1" applyNumberFormat="1" applyFont="1" applyFill="1" applyBorder="1" applyAlignment="1">
      <alignment horizontal="right" vertical="center"/>
    </xf>
    <xf numFmtId="3" fontId="1" fillId="9" borderId="9" xfId="1" applyNumberFormat="1" applyFont="1" applyFill="1" applyBorder="1" applyAlignment="1">
      <alignment horizontal="right" vertical="center"/>
    </xf>
    <xf numFmtId="164" fontId="4" fillId="0" borderId="9" xfId="1" applyFont="1" applyBorder="1" applyAlignment="1">
      <alignment horizontal="right" vertical="center"/>
    </xf>
    <xf numFmtId="3" fontId="1" fillId="10" borderId="9" xfId="1" applyNumberFormat="1" applyFont="1" applyFill="1" applyBorder="1" applyAlignment="1">
      <alignment horizontal="right" vertical="center"/>
    </xf>
    <xf numFmtId="164" fontId="4" fillId="0" borderId="10" xfId="1" applyFont="1" applyBorder="1" applyAlignment="1">
      <alignment horizontal="right"/>
    </xf>
    <xf numFmtId="3" fontId="6" fillId="0" borderId="3" xfId="1" applyNumberFormat="1" applyFont="1" applyBorder="1" applyAlignment="1">
      <alignment horizontal="right"/>
    </xf>
    <xf numFmtId="164" fontId="3" fillId="0" borderId="0" xfId="1" applyFont="1" applyAlignment="1">
      <alignment horizontal="center" vertical="center" wrapText="1"/>
    </xf>
    <xf numFmtId="164" fontId="3" fillId="0" borderId="0" xfId="1" applyFont="1" applyAlignment="1">
      <alignment horizontal="center"/>
    </xf>
    <xf numFmtId="164" fontId="6" fillId="0" borderId="0" xfId="1" applyFont="1" applyAlignment="1">
      <alignment horizontal="center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1" xfId="1" applyNumberFormat="1" applyFont="1" applyFill="1" applyBorder="1" applyAlignment="1">
      <alignment horizontal="center" vertical="center"/>
    </xf>
    <xf numFmtId="1" fontId="7" fillId="2" borderId="7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A06EFAED-BB95-4CE5-B45C-6BA982CE3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0CD5-1767-420F-A4D2-549FD2615E83}">
  <sheetPr>
    <tabColor rgb="FFFFC000"/>
  </sheetPr>
  <dimension ref="A1:V156"/>
  <sheetViews>
    <sheetView showGridLines="0" showZeros="0" tabSelected="1" zoomScale="80" zoomScaleNormal="80" zoomScaleSheetLayoutView="100" workbookViewId="0">
      <pane xSplit="1" topLeftCell="B1" activePane="topRight" state="frozen"/>
      <selection activeCell="A142" sqref="A142:T142"/>
      <selection pane="topRight" activeCell="B104" sqref="B104:V104"/>
    </sheetView>
  </sheetViews>
  <sheetFormatPr baseColWidth="10" defaultColWidth="11.140625" defaultRowHeight="17.100000000000001" customHeight="1" x14ac:dyDescent="0.25"/>
  <cols>
    <col min="1" max="1" width="76.5703125" style="62" customWidth="1"/>
    <col min="2" max="20" width="7.7109375" style="1" customWidth="1"/>
    <col min="21" max="22" width="7.7109375" style="65" customWidth="1"/>
    <col min="23" max="16384" width="11.140625" style="1"/>
  </cols>
  <sheetData>
    <row r="1" spans="1:22" ht="14.25" customHeight="1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2" ht="14.25" customHeight="1" x14ac:dyDescent="0.25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2" ht="14.25" customHeight="1" x14ac:dyDescent="0.2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1:22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ht="17.100000000000001" customHeight="1" x14ac:dyDescent="0.25">
      <c r="A5" s="105" t="s">
        <v>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1:22" ht="17.100000000000001" customHeight="1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1:22" ht="6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22" s="6" customFormat="1" ht="17.100000000000001" customHeight="1" x14ac:dyDescent="0.25">
      <c r="A8" s="3" t="s">
        <v>5</v>
      </c>
      <c r="B8" s="4">
        <v>2005</v>
      </c>
      <c r="C8" s="4">
        <v>2006</v>
      </c>
      <c r="D8" s="4">
        <v>2007</v>
      </c>
      <c r="E8" s="5">
        <v>2008</v>
      </c>
      <c r="F8" s="4">
        <v>2009</v>
      </c>
      <c r="G8" s="5">
        <v>2010</v>
      </c>
      <c r="H8" s="4">
        <v>2011</v>
      </c>
      <c r="I8" s="4">
        <v>2012</v>
      </c>
      <c r="J8" s="4">
        <v>2013</v>
      </c>
      <c r="K8" s="4">
        <v>2014</v>
      </c>
      <c r="L8" s="4">
        <v>2015</v>
      </c>
      <c r="M8" s="5">
        <v>2016</v>
      </c>
      <c r="N8" s="4">
        <v>2017</v>
      </c>
      <c r="O8" s="4">
        <v>2018</v>
      </c>
      <c r="P8" s="4">
        <v>2019</v>
      </c>
      <c r="Q8" s="4">
        <v>2020</v>
      </c>
      <c r="R8" s="4">
        <v>2021</v>
      </c>
      <c r="S8" s="4">
        <v>2022</v>
      </c>
      <c r="T8" s="4">
        <v>2023</v>
      </c>
      <c r="U8" s="108">
        <v>2024</v>
      </c>
      <c r="V8" s="109">
        <v>2025</v>
      </c>
    </row>
    <row r="9" spans="1:22" s="9" customFormat="1" ht="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66"/>
      <c r="V9" s="84"/>
    </row>
    <row r="10" spans="1:22" s="12" customFormat="1" ht="17.100000000000001" customHeight="1" x14ac:dyDescent="0.25">
      <c r="A10" s="10" t="s">
        <v>6</v>
      </c>
      <c r="B10" s="11">
        <f t="shared" ref="B10:U10" si="0">+B12+B15+B18+B22</f>
        <v>786</v>
      </c>
      <c r="C10" s="11">
        <f t="shared" si="0"/>
        <v>774</v>
      </c>
      <c r="D10" s="11">
        <f t="shared" si="0"/>
        <v>843</v>
      </c>
      <c r="E10" s="11">
        <f t="shared" si="0"/>
        <v>979</v>
      </c>
      <c r="F10" s="11">
        <f t="shared" si="0"/>
        <v>1059</v>
      </c>
      <c r="G10" s="11">
        <f t="shared" si="0"/>
        <v>1180</v>
      </c>
      <c r="H10" s="11">
        <f t="shared" si="0"/>
        <v>1141</v>
      </c>
      <c r="I10" s="11">
        <f t="shared" si="0"/>
        <v>1132</v>
      </c>
      <c r="J10" s="11">
        <f t="shared" si="0"/>
        <v>1180</v>
      </c>
      <c r="K10" s="11">
        <f t="shared" si="0"/>
        <v>1132</v>
      </c>
      <c r="L10" s="11">
        <f t="shared" si="0"/>
        <v>1192</v>
      </c>
      <c r="M10" s="11">
        <f t="shared" si="0"/>
        <v>1261</v>
      </c>
      <c r="N10" s="11">
        <f t="shared" si="0"/>
        <v>1300</v>
      </c>
      <c r="O10" s="11">
        <f t="shared" si="0"/>
        <v>1395</v>
      </c>
      <c r="P10" s="11">
        <f t="shared" si="0"/>
        <v>1379</v>
      </c>
      <c r="Q10" s="11">
        <f t="shared" si="0"/>
        <v>1265</v>
      </c>
      <c r="R10" s="11">
        <f t="shared" si="0"/>
        <v>1354</v>
      </c>
      <c r="S10" s="11">
        <f t="shared" si="0"/>
        <v>1236</v>
      </c>
      <c r="T10" s="11">
        <f t="shared" si="0"/>
        <v>1069</v>
      </c>
      <c r="U10" s="67">
        <f t="shared" si="0"/>
        <v>1186</v>
      </c>
      <c r="V10" s="85">
        <f t="shared" ref="V10" si="1">+V12+V15+V18+V22</f>
        <v>1200</v>
      </c>
    </row>
    <row r="11" spans="1:22" s="16" customFormat="1" ht="17.100000000000001" customHeigh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5"/>
      <c r="U11" s="68"/>
      <c r="V11" s="86"/>
    </row>
    <row r="12" spans="1:22" s="16" customFormat="1" ht="17.100000000000001" customHeight="1" x14ac:dyDescent="0.25">
      <c r="A12" s="7" t="s">
        <v>7</v>
      </c>
      <c r="B12" s="14">
        <f t="shared" ref="B12:U12" si="2">SUM(B13:B14)</f>
        <v>1</v>
      </c>
      <c r="C12" s="14">
        <f t="shared" si="2"/>
        <v>0</v>
      </c>
      <c r="D12" s="14">
        <f t="shared" si="2"/>
        <v>0</v>
      </c>
      <c r="E12" s="14">
        <f t="shared" si="2"/>
        <v>0</v>
      </c>
      <c r="F12" s="14">
        <f t="shared" si="2"/>
        <v>0</v>
      </c>
      <c r="G12" s="14">
        <f t="shared" si="2"/>
        <v>0</v>
      </c>
      <c r="H12" s="14">
        <f t="shared" si="2"/>
        <v>0</v>
      </c>
      <c r="I12" s="14">
        <f t="shared" si="2"/>
        <v>8</v>
      </c>
      <c r="J12" s="14">
        <f t="shared" si="2"/>
        <v>1</v>
      </c>
      <c r="K12" s="14">
        <f t="shared" si="2"/>
        <v>9</v>
      </c>
      <c r="L12" s="14">
        <f t="shared" si="2"/>
        <v>17</v>
      </c>
      <c r="M12" s="14">
        <f t="shared" si="2"/>
        <v>17</v>
      </c>
      <c r="N12" s="14">
        <f t="shared" si="2"/>
        <v>8</v>
      </c>
      <c r="O12" s="14">
        <f t="shared" si="2"/>
        <v>31</v>
      </c>
      <c r="P12" s="14">
        <f t="shared" si="2"/>
        <v>23</v>
      </c>
      <c r="Q12" s="14">
        <f t="shared" si="2"/>
        <v>0</v>
      </c>
      <c r="R12" s="14">
        <f t="shared" si="2"/>
        <v>0</v>
      </c>
      <c r="S12" s="14">
        <f t="shared" si="2"/>
        <v>17</v>
      </c>
      <c r="T12" s="14">
        <f t="shared" si="2"/>
        <v>33</v>
      </c>
      <c r="U12" s="69">
        <f t="shared" si="2"/>
        <v>57</v>
      </c>
      <c r="V12" s="87">
        <f t="shared" ref="V12" si="3">SUM(V13:V14)</f>
        <v>12</v>
      </c>
    </row>
    <row r="13" spans="1:22" ht="17.100000000000001" customHeight="1" x14ac:dyDescent="0.25">
      <c r="A13" s="17" t="s">
        <v>8</v>
      </c>
      <c r="B13" s="8">
        <f t="shared" ref="B13:U13" si="4">B27+B58+B78+B108+B145</f>
        <v>1</v>
      </c>
      <c r="C13" s="8">
        <f t="shared" si="4"/>
        <v>0</v>
      </c>
      <c r="D13" s="8">
        <f t="shared" si="4"/>
        <v>0</v>
      </c>
      <c r="E13" s="8">
        <f t="shared" si="4"/>
        <v>0</v>
      </c>
      <c r="F13" s="8">
        <f t="shared" si="4"/>
        <v>0</v>
      </c>
      <c r="G13" s="8">
        <f t="shared" si="4"/>
        <v>0</v>
      </c>
      <c r="H13" s="8">
        <f t="shared" si="4"/>
        <v>0</v>
      </c>
      <c r="I13" s="8">
        <f t="shared" si="4"/>
        <v>8</v>
      </c>
      <c r="J13" s="8">
        <f t="shared" si="4"/>
        <v>1</v>
      </c>
      <c r="K13" s="8">
        <f t="shared" si="4"/>
        <v>9</v>
      </c>
      <c r="L13" s="8">
        <f t="shared" si="4"/>
        <v>17</v>
      </c>
      <c r="M13" s="8">
        <f t="shared" si="4"/>
        <v>15</v>
      </c>
      <c r="N13" s="8">
        <f t="shared" si="4"/>
        <v>8</v>
      </c>
      <c r="O13" s="8">
        <f t="shared" si="4"/>
        <v>31</v>
      </c>
      <c r="P13" s="8">
        <f t="shared" si="4"/>
        <v>23</v>
      </c>
      <c r="Q13" s="8">
        <f t="shared" si="4"/>
        <v>0</v>
      </c>
      <c r="R13" s="8">
        <f t="shared" si="4"/>
        <v>0</v>
      </c>
      <c r="S13" s="8">
        <f t="shared" si="4"/>
        <v>17</v>
      </c>
      <c r="T13" s="8">
        <f t="shared" si="4"/>
        <v>33</v>
      </c>
      <c r="U13" s="70">
        <f t="shared" si="4"/>
        <v>57</v>
      </c>
      <c r="V13" s="88">
        <f t="shared" ref="V13" si="5">V27+V58+V78+V108+V145</f>
        <v>12</v>
      </c>
    </row>
    <row r="14" spans="1:22" s="19" customFormat="1" ht="17.100000000000001" customHeight="1" x14ac:dyDescent="0.25">
      <c r="A14" s="17" t="s">
        <v>9</v>
      </c>
      <c r="B14" s="18">
        <f>+B30</f>
        <v>0</v>
      </c>
      <c r="C14" s="18">
        <f t="shared" ref="C14:U14" si="6">+C30</f>
        <v>0</v>
      </c>
      <c r="D14" s="18">
        <f t="shared" si="6"/>
        <v>0</v>
      </c>
      <c r="E14" s="18">
        <f t="shared" si="6"/>
        <v>0</v>
      </c>
      <c r="F14" s="18">
        <f t="shared" si="6"/>
        <v>0</v>
      </c>
      <c r="G14" s="18">
        <f t="shared" si="6"/>
        <v>0</v>
      </c>
      <c r="H14" s="18">
        <f t="shared" si="6"/>
        <v>0</v>
      </c>
      <c r="I14" s="18">
        <f t="shared" si="6"/>
        <v>0</v>
      </c>
      <c r="J14" s="18">
        <f t="shared" si="6"/>
        <v>0</v>
      </c>
      <c r="K14" s="18">
        <f t="shared" si="6"/>
        <v>0</v>
      </c>
      <c r="L14" s="18">
        <f t="shared" si="6"/>
        <v>0</v>
      </c>
      <c r="M14" s="18">
        <f t="shared" si="6"/>
        <v>2</v>
      </c>
      <c r="N14" s="18">
        <f t="shared" si="6"/>
        <v>0</v>
      </c>
      <c r="O14" s="18">
        <f t="shared" si="6"/>
        <v>0</v>
      </c>
      <c r="P14" s="18">
        <f t="shared" si="6"/>
        <v>0</v>
      </c>
      <c r="Q14" s="18">
        <f t="shared" si="6"/>
        <v>0</v>
      </c>
      <c r="R14" s="18">
        <f t="shared" si="6"/>
        <v>0</v>
      </c>
      <c r="S14" s="18">
        <f t="shared" si="6"/>
        <v>0</v>
      </c>
      <c r="T14" s="18">
        <f t="shared" si="6"/>
        <v>0</v>
      </c>
      <c r="U14" s="71">
        <f t="shared" si="6"/>
        <v>0</v>
      </c>
      <c r="V14" s="89">
        <f t="shared" ref="V14" si="7">+V30</f>
        <v>0</v>
      </c>
    </row>
    <row r="15" spans="1:22" s="19" customFormat="1" ht="17.100000000000001" customHeight="1" x14ac:dyDescent="0.25">
      <c r="A15" s="7" t="s">
        <v>10</v>
      </c>
      <c r="B15" s="18">
        <f t="shared" ref="B15:U15" si="8">SUM(B16:B17)</f>
        <v>57</v>
      </c>
      <c r="C15" s="18">
        <f t="shared" si="8"/>
        <v>108</v>
      </c>
      <c r="D15" s="18">
        <f t="shared" si="8"/>
        <v>82</v>
      </c>
      <c r="E15" s="18">
        <f t="shared" si="8"/>
        <v>48</v>
      </c>
      <c r="F15" s="18">
        <f t="shared" si="8"/>
        <v>2</v>
      </c>
      <c r="G15" s="18">
        <f t="shared" si="8"/>
        <v>49</v>
      </c>
      <c r="H15" s="18">
        <f t="shared" si="8"/>
        <v>49</v>
      </c>
      <c r="I15" s="18">
        <f t="shared" si="8"/>
        <v>38</v>
      </c>
      <c r="J15" s="20">
        <f t="shared" si="8"/>
        <v>22</v>
      </c>
      <c r="K15" s="20">
        <f t="shared" si="8"/>
        <v>10</v>
      </c>
      <c r="L15" s="20">
        <f t="shared" si="8"/>
        <v>9</v>
      </c>
      <c r="M15" s="20">
        <f t="shared" si="8"/>
        <v>0</v>
      </c>
      <c r="N15" s="20">
        <f t="shared" si="8"/>
        <v>29</v>
      </c>
      <c r="O15" s="20">
        <f t="shared" si="8"/>
        <v>17</v>
      </c>
      <c r="P15" s="20">
        <f t="shared" si="8"/>
        <v>18</v>
      </c>
      <c r="Q15" s="20">
        <f t="shared" si="8"/>
        <v>0</v>
      </c>
      <c r="R15" s="20">
        <f t="shared" si="8"/>
        <v>18</v>
      </c>
      <c r="S15" s="20">
        <f t="shared" si="8"/>
        <v>16</v>
      </c>
      <c r="T15" s="20">
        <f t="shared" si="8"/>
        <v>0</v>
      </c>
      <c r="U15" s="72">
        <f t="shared" si="8"/>
        <v>13</v>
      </c>
      <c r="V15" s="90">
        <f t="shared" ref="V15" si="9">SUM(V16:V17)</f>
        <v>1</v>
      </c>
    </row>
    <row r="16" spans="1:22" ht="17.100000000000001" customHeight="1" x14ac:dyDescent="0.25">
      <c r="A16" s="21" t="s">
        <v>11</v>
      </c>
      <c r="B16" s="8">
        <f t="shared" ref="B16:U16" si="10">B32+B82+B111+B147</f>
        <v>32</v>
      </c>
      <c r="C16" s="8">
        <f t="shared" si="10"/>
        <v>57</v>
      </c>
      <c r="D16" s="8">
        <f t="shared" si="10"/>
        <v>41</v>
      </c>
      <c r="E16" s="8">
        <f t="shared" si="10"/>
        <v>24</v>
      </c>
      <c r="F16" s="8">
        <f t="shared" si="10"/>
        <v>2</v>
      </c>
      <c r="G16" s="8">
        <f t="shared" si="10"/>
        <v>35</v>
      </c>
      <c r="H16" s="8">
        <f t="shared" si="10"/>
        <v>36</v>
      </c>
      <c r="I16" s="8">
        <f t="shared" si="10"/>
        <v>21</v>
      </c>
      <c r="J16" s="8">
        <f t="shared" si="10"/>
        <v>22</v>
      </c>
      <c r="K16" s="8">
        <f t="shared" si="10"/>
        <v>10</v>
      </c>
      <c r="L16" s="8">
        <f t="shared" si="10"/>
        <v>9</v>
      </c>
      <c r="M16" s="8">
        <f t="shared" si="10"/>
        <v>0</v>
      </c>
      <c r="N16" s="8">
        <f t="shared" si="10"/>
        <v>29</v>
      </c>
      <c r="O16" s="8">
        <f t="shared" si="10"/>
        <v>17</v>
      </c>
      <c r="P16" s="8">
        <f t="shared" si="10"/>
        <v>18</v>
      </c>
      <c r="Q16" s="8">
        <f t="shared" si="10"/>
        <v>0</v>
      </c>
      <c r="R16" s="8">
        <f t="shared" si="10"/>
        <v>18</v>
      </c>
      <c r="S16" s="8">
        <f t="shared" si="10"/>
        <v>16</v>
      </c>
      <c r="T16" s="8">
        <f t="shared" si="10"/>
        <v>0</v>
      </c>
      <c r="U16" s="70">
        <f t="shared" si="10"/>
        <v>13</v>
      </c>
      <c r="V16" s="88">
        <f t="shared" ref="V16" si="11">V32+V82+V111+V147</f>
        <v>1</v>
      </c>
    </row>
    <row r="17" spans="1:22" s="19" customFormat="1" ht="17.100000000000001" customHeight="1" x14ac:dyDescent="0.25">
      <c r="A17" s="21" t="s">
        <v>12</v>
      </c>
      <c r="B17" s="8">
        <f t="shared" ref="B17:U17" si="12">B149</f>
        <v>25</v>
      </c>
      <c r="C17" s="8">
        <f t="shared" si="12"/>
        <v>51</v>
      </c>
      <c r="D17" s="8">
        <f t="shared" si="12"/>
        <v>41</v>
      </c>
      <c r="E17" s="8">
        <f t="shared" si="12"/>
        <v>24</v>
      </c>
      <c r="F17" s="8">
        <f t="shared" si="12"/>
        <v>0</v>
      </c>
      <c r="G17" s="8">
        <f t="shared" si="12"/>
        <v>14</v>
      </c>
      <c r="H17" s="8">
        <f t="shared" si="12"/>
        <v>13</v>
      </c>
      <c r="I17" s="8">
        <f t="shared" si="12"/>
        <v>17</v>
      </c>
      <c r="J17" s="8">
        <f t="shared" si="12"/>
        <v>0</v>
      </c>
      <c r="K17" s="8">
        <f t="shared" si="12"/>
        <v>0</v>
      </c>
      <c r="L17" s="8">
        <f t="shared" si="12"/>
        <v>0</v>
      </c>
      <c r="M17" s="8">
        <f t="shared" si="12"/>
        <v>0</v>
      </c>
      <c r="N17" s="8">
        <f t="shared" si="12"/>
        <v>0</v>
      </c>
      <c r="O17" s="8">
        <f t="shared" si="12"/>
        <v>0</v>
      </c>
      <c r="P17" s="8">
        <f t="shared" si="12"/>
        <v>0</v>
      </c>
      <c r="Q17" s="8">
        <f t="shared" si="12"/>
        <v>0</v>
      </c>
      <c r="R17" s="8">
        <f t="shared" si="12"/>
        <v>0</v>
      </c>
      <c r="S17" s="8">
        <f t="shared" si="12"/>
        <v>0</v>
      </c>
      <c r="T17" s="8">
        <f t="shared" si="12"/>
        <v>0</v>
      </c>
      <c r="U17" s="70">
        <f t="shared" si="12"/>
        <v>0</v>
      </c>
      <c r="V17" s="88">
        <f t="shared" ref="V17" si="13">V149</f>
        <v>0</v>
      </c>
    </row>
    <row r="18" spans="1:22" s="19" customFormat="1" ht="17.100000000000001" customHeight="1" x14ac:dyDescent="0.25">
      <c r="A18" s="7" t="s">
        <v>13</v>
      </c>
      <c r="B18" s="18">
        <f>SUM(B19:B21)</f>
        <v>498</v>
      </c>
      <c r="C18" s="18">
        <f t="shared" ref="C18:U18" si="14">SUM(C19:C21)</f>
        <v>516</v>
      </c>
      <c r="D18" s="18">
        <f t="shared" si="14"/>
        <v>676</v>
      </c>
      <c r="E18" s="18">
        <f t="shared" si="14"/>
        <v>889</v>
      </c>
      <c r="F18" s="18">
        <f t="shared" si="14"/>
        <v>1045</v>
      </c>
      <c r="G18" s="18">
        <f t="shared" si="14"/>
        <v>1121</v>
      </c>
      <c r="H18" s="18">
        <f t="shared" si="14"/>
        <v>1088</v>
      </c>
      <c r="I18" s="18">
        <f t="shared" si="14"/>
        <v>1083</v>
      </c>
      <c r="J18" s="18">
        <f t="shared" si="14"/>
        <v>1154</v>
      </c>
      <c r="K18" s="18">
        <f t="shared" si="14"/>
        <v>1111</v>
      </c>
      <c r="L18" s="18">
        <f t="shared" si="14"/>
        <v>1165</v>
      </c>
      <c r="M18" s="18">
        <f t="shared" si="14"/>
        <v>1243</v>
      </c>
      <c r="N18" s="18">
        <f t="shared" si="14"/>
        <v>1262</v>
      </c>
      <c r="O18" s="18">
        <f t="shared" si="14"/>
        <v>1346</v>
      </c>
      <c r="P18" s="18">
        <f t="shared" si="14"/>
        <v>1338</v>
      </c>
      <c r="Q18" s="18">
        <f t="shared" si="14"/>
        <v>1265</v>
      </c>
      <c r="R18" s="18">
        <f t="shared" si="14"/>
        <v>1306</v>
      </c>
      <c r="S18" s="18">
        <f t="shared" si="14"/>
        <v>1155</v>
      </c>
      <c r="T18" s="18">
        <f t="shared" si="14"/>
        <v>993</v>
      </c>
      <c r="U18" s="71">
        <f t="shared" si="14"/>
        <v>1075</v>
      </c>
      <c r="V18" s="89">
        <f t="shared" ref="V18" si="15">SUM(V19:V21)</f>
        <v>1149</v>
      </c>
    </row>
    <row r="19" spans="1:22" s="19" customFormat="1" ht="17.100000000000001" customHeight="1" x14ac:dyDescent="0.25">
      <c r="A19" s="22" t="s">
        <v>14</v>
      </c>
      <c r="B19" s="8">
        <f t="shared" ref="B19:U19" si="16">B34+B60+B85+B114+B129+B151</f>
        <v>217</v>
      </c>
      <c r="C19" s="8">
        <f t="shared" si="16"/>
        <v>190</v>
      </c>
      <c r="D19" s="8">
        <f t="shared" si="16"/>
        <v>289</v>
      </c>
      <c r="E19" s="8">
        <f t="shared" si="16"/>
        <v>399</v>
      </c>
      <c r="F19" s="8">
        <f t="shared" si="16"/>
        <v>482</v>
      </c>
      <c r="G19" s="8">
        <f t="shared" si="16"/>
        <v>502</v>
      </c>
      <c r="H19" s="8">
        <f t="shared" si="16"/>
        <v>502</v>
      </c>
      <c r="I19" s="8">
        <f t="shared" si="16"/>
        <v>505</v>
      </c>
      <c r="J19" s="8">
        <f t="shared" si="16"/>
        <v>546</v>
      </c>
      <c r="K19" s="8">
        <f t="shared" si="16"/>
        <v>549</v>
      </c>
      <c r="L19" s="8">
        <f t="shared" si="16"/>
        <v>566</v>
      </c>
      <c r="M19" s="8">
        <f t="shared" si="16"/>
        <v>614</v>
      </c>
      <c r="N19" s="8">
        <f t="shared" si="16"/>
        <v>596</v>
      </c>
      <c r="O19" s="8">
        <f t="shared" si="16"/>
        <v>635</v>
      </c>
      <c r="P19" s="8">
        <f t="shared" si="16"/>
        <v>652</v>
      </c>
      <c r="Q19" s="8">
        <f t="shared" si="16"/>
        <v>559</v>
      </c>
      <c r="R19" s="8">
        <f t="shared" si="16"/>
        <v>569</v>
      </c>
      <c r="S19" s="8">
        <f t="shared" si="16"/>
        <v>522</v>
      </c>
      <c r="T19" s="8">
        <f t="shared" si="16"/>
        <v>406</v>
      </c>
      <c r="U19" s="70">
        <f t="shared" si="16"/>
        <v>453</v>
      </c>
      <c r="V19" s="88">
        <f t="shared" ref="V19" si="17">V34+V60+V85+V114+V129+V151</f>
        <v>521</v>
      </c>
    </row>
    <row r="20" spans="1:22" s="19" customFormat="1" ht="17.100000000000001" customHeight="1" x14ac:dyDescent="0.25">
      <c r="A20" s="22" t="s">
        <v>15</v>
      </c>
      <c r="B20" s="8">
        <f t="shared" ref="B20:U20" si="18">B39+B64+B88+B119+B134+B153</f>
        <v>169</v>
      </c>
      <c r="C20" s="8">
        <f t="shared" si="18"/>
        <v>235</v>
      </c>
      <c r="D20" s="8">
        <f t="shared" si="18"/>
        <v>343</v>
      </c>
      <c r="E20" s="8">
        <f t="shared" si="18"/>
        <v>472</v>
      </c>
      <c r="F20" s="8">
        <f t="shared" si="18"/>
        <v>554</v>
      </c>
      <c r="G20" s="8">
        <f t="shared" si="18"/>
        <v>619</v>
      </c>
      <c r="H20" s="8">
        <f t="shared" si="18"/>
        <v>586</v>
      </c>
      <c r="I20" s="8">
        <f t="shared" si="18"/>
        <v>577</v>
      </c>
      <c r="J20" s="8">
        <f t="shared" si="18"/>
        <v>605</v>
      </c>
      <c r="K20" s="8">
        <f t="shared" si="18"/>
        <v>561</v>
      </c>
      <c r="L20" s="8">
        <f t="shared" si="18"/>
        <v>597</v>
      </c>
      <c r="M20" s="8">
        <f t="shared" si="18"/>
        <v>629</v>
      </c>
      <c r="N20" s="8">
        <f t="shared" si="18"/>
        <v>663</v>
      </c>
      <c r="O20" s="8">
        <f t="shared" si="18"/>
        <v>710</v>
      </c>
      <c r="P20" s="8">
        <f t="shared" si="18"/>
        <v>684</v>
      </c>
      <c r="Q20" s="8">
        <f t="shared" si="18"/>
        <v>706</v>
      </c>
      <c r="R20" s="8">
        <f t="shared" si="18"/>
        <v>736</v>
      </c>
      <c r="S20" s="8">
        <f t="shared" si="18"/>
        <v>633</v>
      </c>
      <c r="T20" s="8">
        <f t="shared" si="18"/>
        <v>587</v>
      </c>
      <c r="U20" s="70">
        <f t="shared" si="18"/>
        <v>622</v>
      </c>
      <c r="V20" s="88">
        <f t="shared" ref="V20" si="19">V39+V64+V88+V119+V134+V153</f>
        <v>628</v>
      </c>
    </row>
    <row r="21" spans="1:22" s="19" customFormat="1" ht="17.100000000000001" customHeight="1" x14ac:dyDescent="0.25">
      <c r="A21" s="22" t="s">
        <v>16</v>
      </c>
      <c r="B21" s="8">
        <f t="shared" ref="B21:U21" si="20">B44+B68+B95+B122+B140</f>
        <v>112</v>
      </c>
      <c r="C21" s="8">
        <f t="shared" si="20"/>
        <v>91</v>
      </c>
      <c r="D21" s="8">
        <f t="shared" si="20"/>
        <v>44</v>
      </c>
      <c r="E21" s="8">
        <f t="shared" si="20"/>
        <v>18</v>
      </c>
      <c r="F21" s="8">
        <f t="shared" si="20"/>
        <v>9</v>
      </c>
      <c r="G21" s="8">
        <f t="shared" si="20"/>
        <v>0</v>
      </c>
      <c r="H21" s="8">
        <f t="shared" si="20"/>
        <v>0</v>
      </c>
      <c r="I21" s="8">
        <f t="shared" si="20"/>
        <v>1</v>
      </c>
      <c r="J21" s="8">
        <f t="shared" si="20"/>
        <v>3</v>
      </c>
      <c r="K21" s="8">
        <f t="shared" si="20"/>
        <v>1</v>
      </c>
      <c r="L21" s="8">
        <f t="shared" si="20"/>
        <v>2</v>
      </c>
      <c r="M21" s="8">
        <f t="shared" si="20"/>
        <v>0</v>
      </c>
      <c r="N21" s="8">
        <f t="shared" si="20"/>
        <v>3</v>
      </c>
      <c r="O21" s="8">
        <f t="shared" si="20"/>
        <v>1</v>
      </c>
      <c r="P21" s="8">
        <f t="shared" si="20"/>
        <v>2</v>
      </c>
      <c r="Q21" s="8">
        <f t="shared" si="20"/>
        <v>0</v>
      </c>
      <c r="R21" s="8">
        <f t="shared" si="20"/>
        <v>1</v>
      </c>
      <c r="S21" s="8">
        <f t="shared" si="20"/>
        <v>0</v>
      </c>
      <c r="T21" s="8">
        <f t="shared" si="20"/>
        <v>0</v>
      </c>
      <c r="U21" s="70">
        <f t="shared" si="20"/>
        <v>0</v>
      </c>
      <c r="V21" s="88">
        <f t="shared" ref="V21" si="21">V44+V68+V95+V122+V140</f>
        <v>0</v>
      </c>
    </row>
    <row r="22" spans="1:22" s="19" customFormat="1" ht="17.100000000000001" customHeight="1" x14ac:dyDescent="0.25">
      <c r="A22" s="23" t="s">
        <v>17</v>
      </c>
      <c r="B22" s="18">
        <f t="shared" ref="B22:V22" si="22">SUM(B23:B23)</f>
        <v>230</v>
      </c>
      <c r="C22" s="18">
        <f t="shared" si="22"/>
        <v>150</v>
      </c>
      <c r="D22" s="18">
        <f t="shared" si="22"/>
        <v>85</v>
      </c>
      <c r="E22" s="18">
        <f t="shared" si="22"/>
        <v>42</v>
      </c>
      <c r="F22" s="18">
        <f t="shared" si="22"/>
        <v>12</v>
      </c>
      <c r="G22" s="18">
        <f t="shared" si="22"/>
        <v>10</v>
      </c>
      <c r="H22" s="18">
        <f t="shared" si="22"/>
        <v>4</v>
      </c>
      <c r="I22" s="18">
        <f t="shared" si="22"/>
        <v>3</v>
      </c>
      <c r="J22" s="18">
        <f t="shared" si="22"/>
        <v>3</v>
      </c>
      <c r="K22" s="18">
        <f t="shared" si="22"/>
        <v>2</v>
      </c>
      <c r="L22" s="18">
        <f t="shared" si="22"/>
        <v>1</v>
      </c>
      <c r="M22" s="18">
        <f t="shared" si="22"/>
        <v>1</v>
      </c>
      <c r="N22" s="18">
        <f t="shared" si="22"/>
        <v>1</v>
      </c>
      <c r="O22" s="18">
        <f t="shared" si="22"/>
        <v>1</v>
      </c>
      <c r="P22" s="18">
        <f t="shared" si="22"/>
        <v>0</v>
      </c>
      <c r="Q22" s="18">
        <f t="shared" si="22"/>
        <v>0</v>
      </c>
      <c r="R22" s="18">
        <f t="shared" si="22"/>
        <v>30</v>
      </c>
      <c r="S22" s="18">
        <f t="shared" si="22"/>
        <v>48</v>
      </c>
      <c r="T22" s="18">
        <f t="shared" si="22"/>
        <v>43</v>
      </c>
      <c r="U22" s="71">
        <f t="shared" si="22"/>
        <v>41</v>
      </c>
      <c r="V22" s="89">
        <f t="shared" si="22"/>
        <v>38</v>
      </c>
    </row>
    <row r="23" spans="1:22" ht="17.100000000000001" customHeight="1" x14ac:dyDescent="0.25">
      <c r="A23" s="24" t="s">
        <v>18</v>
      </c>
      <c r="B23" s="8">
        <f t="shared" ref="B23:U23" si="23">B47+B71+B97+B124</f>
        <v>230</v>
      </c>
      <c r="C23" s="8">
        <f t="shared" si="23"/>
        <v>150</v>
      </c>
      <c r="D23" s="8">
        <f t="shared" si="23"/>
        <v>85</v>
      </c>
      <c r="E23" s="8">
        <f t="shared" si="23"/>
        <v>42</v>
      </c>
      <c r="F23" s="8">
        <f t="shared" si="23"/>
        <v>12</v>
      </c>
      <c r="G23" s="8">
        <f t="shared" si="23"/>
        <v>10</v>
      </c>
      <c r="H23" s="8">
        <f t="shared" si="23"/>
        <v>4</v>
      </c>
      <c r="I23" s="8">
        <f t="shared" si="23"/>
        <v>3</v>
      </c>
      <c r="J23" s="8">
        <f t="shared" si="23"/>
        <v>3</v>
      </c>
      <c r="K23" s="8">
        <f t="shared" si="23"/>
        <v>2</v>
      </c>
      <c r="L23" s="8">
        <f t="shared" si="23"/>
        <v>1</v>
      </c>
      <c r="M23" s="8">
        <f t="shared" si="23"/>
        <v>1</v>
      </c>
      <c r="N23" s="8">
        <f t="shared" si="23"/>
        <v>1</v>
      </c>
      <c r="O23" s="8">
        <f t="shared" si="23"/>
        <v>1</v>
      </c>
      <c r="P23" s="8">
        <f t="shared" si="23"/>
        <v>0</v>
      </c>
      <c r="Q23" s="8">
        <f t="shared" si="23"/>
        <v>0</v>
      </c>
      <c r="R23" s="8">
        <f t="shared" si="23"/>
        <v>30</v>
      </c>
      <c r="S23" s="8">
        <f t="shared" si="23"/>
        <v>48</v>
      </c>
      <c r="T23" s="8">
        <f t="shared" si="23"/>
        <v>43</v>
      </c>
      <c r="U23" s="70">
        <f t="shared" si="23"/>
        <v>41</v>
      </c>
      <c r="V23" s="88">
        <f t="shared" ref="V23" si="24">V47+V71+V97+V124</f>
        <v>38</v>
      </c>
    </row>
    <row r="24" spans="1:22" s="19" customFormat="1" ht="17.100000000000001" customHeight="1" x14ac:dyDescent="0.25">
      <c r="A24" s="2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5"/>
      <c r="T24" s="25"/>
      <c r="U24" s="73"/>
      <c r="V24" s="91"/>
    </row>
    <row r="25" spans="1:22" s="12" customFormat="1" ht="17.100000000000001" customHeight="1" x14ac:dyDescent="0.25">
      <c r="A25" s="26" t="s">
        <v>19</v>
      </c>
      <c r="B25" s="27">
        <f>+B27+B30+B32+B34+B39+B44+B47</f>
        <v>122</v>
      </c>
      <c r="C25" s="27">
        <f t="shared" ref="C25:U25" si="25">+C27+C30+C32+C34+C39+C44+C47</f>
        <v>110</v>
      </c>
      <c r="D25" s="27">
        <f t="shared" si="25"/>
        <v>161</v>
      </c>
      <c r="E25" s="27">
        <f t="shared" si="25"/>
        <v>232</v>
      </c>
      <c r="F25" s="27">
        <f t="shared" si="25"/>
        <v>262</v>
      </c>
      <c r="G25" s="27">
        <f t="shared" si="25"/>
        <v>295</v>
      </c>
      <c r="H25" s="27">
        <f t="shared" si="25"/>
        <v>299</v>
      </c>
      <c r="I25" s="27">
        <f t="shared" si="25"/>
        <v>316</v>
      </c>
      <c r="J25" s="27">
        <f t="shared" si="25"/>
        <v>334</v>
      </c>
      <c r="K25" s="27">
        <f t="shared" si="25"/>
        <v>322</v>
      </c>
      <c r="L25" s="27">
        <f t="shared" si="25"/>
        <v>348</v>
      </c>
      <c r="M25" s="27">
        <f t="shared" si="25"/>
        <v>343</v>
      </c>
      <c r="N25" s="27">
        <f t="shared" si="25"/>
        <v>384</v>
      </c>
      <c r="O25" s="27">
        <f t="shared" si="25"/>
        <v>427</v>
      </c>
      <c r="P25" s="27">
        <f t="shared" si="25"/>
        <v>385</v>
      </c>
      <c r="Q25" s="27">
        <f t="shared" si="25"/>
        <v>370</v>
      </c>
      <c r="R25" s="27">
        <f t="shared" si="25"/>
        <v>379</v>
      </c>
      <c r="S25" s="27">
        <f t="shared" si="25"/>
        <v>325</v>
      </c>
      <c r="T25" s="27">
        <f t="shared" si="25"/>
        <v>290</v>
      </c>
      <c r="U25" s="74">
        <f t="shared" si="25"/>
        <v>281</v>
      </c>
      <c r="V25" s="92">
        <f t="shared" ref="V25" si="26">+V27+V30+V32+V34+V39+V44+V47</f>
        <v>263</v>
      </c>
    </row>
    <row r="26" spans="1:22" s="19" customFormat="1" ht="17.100000000000001" customHeight="1" x14ac:dyDescent="0.25">
      <c r="A26" s="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5"/>
      <c r="T26" s="25"/>
      <c r="U26" s="73"/>
      <c r="V26" s="91"/>
    </row>
    <row r="27" spans="1:22" s="19" customFormat="1" ht="17.100000000000001" customHeight="1" x14ac:dyDescent="0.25">
      <c r="A27" s="7" t="s">
        <v>20</v>
      </c>
      <c r="B27" s="18">
        <f>SUM(B28:B29)</f>
        <v>1</v>
      </c>
      <c r="C27" s="18">
        <f t="shared" ref="C27:U27" si="27">SUM(C28:C29)</f>
        <v>0</v>
      </c>
      <c r="D27" s="18">
        <f t="shared" si="27"/>
        <v>0</v>
      </c>
      <c r="E27" s="18">
        <f t="shared" si="27"/>
        <v>0</v>
      </c>
      <c r="F27" s="18">
        <f t="shared" si="27"/>
        <v>0</v>
      </c>
      <c r="G27" s="18">
        <f t="shared" si="27"/>
        <v>0</v>
      </c>
      <c r="H27" s="18">
        <f t="shared" si="27"/>
        <v>0</v>
      </c>
      <c r="I27" s="18">
        <f t="shared" si="27"/>
        <v>0</v>
      </c>
      <c r="J27" s="18">
        <f t="shared" si="27"/>
        <v>0</v>
      </c>
      <c r="K27" s="18">
        <f t="shared" si="27"/>
        <v>0</v>
      </c>
      <c r="L27" s="18">
        <f t="shared" si="27"/>
        <v>0</v>
      </c>
      <c r="M27" s="18">
        <f t="shared" si="27"/>
        <v>2</v>
      </c>
      <c r="N27" s="18">
        <f t="shared" si="27"/>
        <v>0</v>
      </c>
      <c r="O27" s="18">
        <f t="shared" si="27"/>
        <v>0</v>
      </c>
      <c r="P27" s="18">
        <f t="shared" si="27"/>
        <v>0</v>
      </c>
      <c r="Q27" s="18">
        <f t="shared" si="27"/>
        <v>0</v>
      </c>
      <c r="R27" s="18">
        <f t="shared" si="27"/>
        <v>0</v>
      </c>
      <c r="S27" s="18">
        <f t="shared" si="27"/>
        <v>0</v>
      </c>
      <c r="T27" s="18">
        <f t="shared" si="27"/>
        <v>33</v>
      </c>
      <c r="U27" s="71">
        <f t="shared" si="27"/>
        <v>27</v>
      </c>
      <c r="V27" s="89">
        <f t="shared" ref="V27" si="28">SUM(V28:V29)</f>
        <v>0</v>
      </c>
    </row>
    <row r="28" spans="1:22" ht="17.100000000000001" customHeight="1" x14ac:dyDescent="0.25">
      <c r="A28" s="21" t="s">
        <v>21</v>
      </c>
      <c r="B28" s="8">
        <v>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>
        <v>2</v>
      </c>
      <c r="N28" s="8"/>
      <c r="O28" s="8"/>
      <c r="P28" s="8"/>
      <c r="Q28" s="8"/>
      <c r="R28" s="8"/>
      <c r="S28" s="28"/>
      <c r="T28" s="30">
        <v>14</v>
      </c>
      <c r="U28" s="65">
        <v>11</v>
      </c>
      <c r="V28" s="93"/>
    </row>
    <row r="29" spans="1:22" ht="17.100000000000001" customHeight="1" x14ac:dyDescent="0.25">
      <c r="A29" s="21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8"/>
      <c r="T29" s="30">
        <v>19</v>
      </c>
      <c r="U29" s="65">
        <v>16</v>
      </c>
      <c r="V29" s="93"/>
    </row>
    <row r="30" spans="1:22" ht="17.100000000000001" customHeight="1" x14ac:dyDescent="0.25">
      <c r="A30" s="7" t="s">
        <v>23</v>
      </c>
      <c r="B30" s="18">
        <f>+B31</f>
        <v>0</v>
      </c>
      <c r="C30" s="18">
        <f t="shared" ref="C30:V30" si="29">+C31</f>
        <v>0</v>
      </c>
      <c r="D30" s="18">
        <f t="shared" si="29"/>
        <v>0</v>
      </c>
      <c r="E30" s="18">
        <f t="shared" si="29"/>
        <v>0</v>
      </c>
      <c r="F30" s="18">
        <f t="shared" si="29"/>
        <v>0</v>
      </c>
      <c r="G30" s="18">
        <f t="shared" si="29"/>
        <v>0</v>
      </c>
      <c r="H30" s="18">
        <f t="shared" si="29"/>
        <v>0</v>
      </c>
      <c r="I30" s="18">
        <f t="shared" si="29"/>
        <v>0</v>
      </c>
      <c r="J30" s="18">
        <f t="shared" si="29"/>
        <v>0</v>
      </c>
      <c r="K30" s="18">
        <f t="shared" si="29"/>
        <v>0</v>
      </c>
      <c r="L30" s="18">
        <f t="shared" si="29"/>
        <v>0</v>
      </c>
      <c r="M30" s="18">
        <f t="shared" si="29"/>
        <v>2</v>
      </c>
      <c r="N30" s="18">
        <f t="shared" si="29"/>
        <v>0</v>
      </c>
      <c r="O30" s="18">
        <f t="shared" si="29"/>
        <v>0</v>
      </c>
      <c r="P30" s="18">
        <f t="shared" si="29"/>
        <v>0</v>
      </c>
      <c r="Q30" s="18">
        <f t="shared" si="29"/>
        <v>0</v>
      </c>
      <c r="R30" s="18">
        <f t="shared" si="29"/>
        <v>0</v>
      </c>
      <c r="S30" s="18">
        <f t="shared" si="29"/>
        <v>0</v>
      </c>
      <c r="T30" s="18">
        <f t="shared" si="29"/>
        <v>0</v>
      </c>
      <c r="U30" s="71">
        <f t="shared" si="29"/>
        <v>0</v>
      </c>
      <c r="V30" s="89">
        <f t="shared" si="29"/>
        <v>0</v>
      </c>
    </row>
    <row r="31" spans="1:22" ht="17.100000000000001" customHeight="1" x14ac:dyDescent="0.25">
      <c r="A31" s="21" t="s">
        <v>47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>
        <v>2</v>
      </c>
      <c r="N31" s="8"/>
      <c r="O31" s="8"/>
      <c r="P31" s="8"/>
      <c r="Q31" s="8"/>
      <c r="R31" s="8"/>
      <c r="S31" s="28"/>
      <c r="T31" s="28"/>
      <c r="V31" s="93"/>
    </row>
    <row r="32" spans="1:22" ht="17.100000000000001" customHeight="1" x14ac:dyDescent="0.25">
      <c r="A32" s="7" t="s">
        <v>24</v>
      </c>
      <c r="B32" s="18">
        <f>B33</f>
        <v>7</v>
      </c>
      <c r="C32" s="18">
        <f t="shared" ref="C32:V32" si="30">C33</f>
        <v>6</v>
      </c>
      <c r="D32" s="18">
        <f t="shared" si="30"/>
        <v>0</v>
      </c>
      <c r="E32" s="18">
        <f t="shared" si="30"/>
        <v>0</v>
      </c>
      <c r="F32" s="18">
        <f t="shared" si="30"/>
        <v>0</v>
      </c>
      <c r="G32" s="18">
        <f t="shared" si="30"/>
        <v>0</v>
      </c>
      <c r="H32" s="18">
        <f t="shared" si="30"/>
        <v>0</v>
      </c>
      <c r="I32" s="18">
        <f t="shared" si="30"/>
        <v>0</v>
      </c>
      <c r="J32" s="18">
        <f t="shared" si="30"/>
        <v>0</v>
      </c>
      <c r="K32" s="18">
        <f t="shared" si="30"/>
        <v>0</v>
      </c>
      <c r="L32" s="18">
        <f t="shared" si="30"/>
        <v>0</v>
      </c>
      <c r="M32" s="18">
        <f t="shared" si="30"/>
        <v>0</v>
      </c>
      <c r="N32" s="18">
        <f t="shared" si="30"/>
        <v>0</v>
      </c>
      <c r="O32" s="18">
        <f t="shared" si="30"/>
        <v>0</v>
      </c>
      <c r="P32" s="18">
        <f t="shared" si="30"/>
        <v>0</v>
      </c>
      <c r="Q32" s="18">
        <f t="shared" si="30"/>
        <v>0</v>
      </c>
      <c r="R32" s="18">
        <f t="shared" si="30"/>
        <v>0</v>
      </c>
      <c r="S32" s="18">
        <f t="shared" si="30"/>
        <v>0</v>
      </c>
      <c r="T32" s="18">
        <f t="shared" si="30"/>
        <v>0</v>
      </c>
      <c r="U32" s="71">
        <f t="shared" si="30"/>
        <v>0</v>
      </c>
      <c r="V32" s="89">
        <f t="shared" si="30"/>
        <v>0</v>
      </c>
    </row>
    <row r="33" spans="1:22" ht="17.100000000000001" customHeight="1" x14ac:dyDescent="0.25">
      <c r="A33" s="21" t="s">
        <v>21</v>
      </c>
      <c r="B33" s="8">
        <v>7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28"/>
      <c r="T33" s="28"/>
      <c r="V33" s="93"/>
    </row>
    <row r="34" spans="1:22" s="19" customFormat="1" ht="17.100000000000001" customHeight="1" x14ac:dyDescent="0.25">
      <c r="A34" s="23" t="s">
        <v>25</v>
      </c>
      <c r="B34" s="18">
        <f>SUM(B35:B38)</f>
        <v>59</v>
      </c>
      <c r="C34" s="18">
        <f t="shared" ref="C34:U34" si="31">SUM(C35:C38)</f>
        <v>55</v>
      </c>
      <c r="D34" s="18">
        <f t="shared" si="31"/>
        <v>99</v>
      </c>
      <c r="E34" s="18">
        <f t="shared" si="31"/>
        <v>146</v>
      </c>
      <c r="F34" s="18">
        <f t="shared" si="31"/>
        <v>168</v>
      </c>
      <c r="G34" s="18">
        <f t="shared" si="31"/>
        <v>170</v>
      </c>
      <c r="H34" s="18">
        <f t="shared" si="31"/>
        <v>137</v>
      </c>
      <c r="I34" s="18">
        <f t="shared" si="31"/>
        <v>127</v>
      </c>
      <c r="J34" s="18">
        <f t="shared" si="31"/>
        <v>137</v>
      </c>
      <c r="K34" s="18">
        <f t="shared" si="31"/>
        <v>131</v>
      </c>
      <c r="L34" s="18">
        <f t="shared" si="31"/>
        <v>137</v>
      </c>
      <c r="M34" s="18">
        <f t="shared" si="31"/>
        <v>131</v>
      </c>
      <c r="N34" s="18">
        <f t="shared" si="31"/>
        <v>144</v>
      </c>
      <c r="O34" s="18">
        <f t="shared" si="31"/>
        <v>170</v>
      </c>
      <c r="P34" s="18">
        <f t="shared" si="31"/>
        <v>162</v>
      </c>
      <c r="Q34" s="18">
        <f t="shared" si="31"/>
        <v>123</v>
      </c>
      <c r="R34" s="18">
        <f t="shared" si="31"/>
        <v>112</v>
      </c>
      <c r="S34" s="18">
        <f t="shared" si="31"/>
        <v>108</v>
      </c>
      <c r="T34" s="18">
        <f t="shared" si="31"/>
        <v>78</v>
      </c>
      <c r="U34" s="71">
        <f t="shared" si="31"/>
        <v>90</v>
      </c>
      <c r="V34" s="89">
        <f t="shared" ref="V34" si="32">SUM(V35:V38)</f>
        <v>102</v>
      </c>
    </row>
    <row r="35" spans="1:22" s="19" customFormat="1" ht="17.100000000000001" customHeight="1" x14ac:dyDescent="0.25">
      <c r="A35" s="21" t="s">
        <v>48</v>
      </c>
      <c r="B35" s="8">
        <v>6</v>
      </c>
      <c r="C35" s="8">
        <v>4</v>
      </c>
      <c r="D35" s="8">
        <v>6</v>
      </c>
      <c r="E35" s="8">
        <v>13</v>
      </c>
      <c r="F35" s="8">
        <v>22</v>
      </c>
      <c r="G35" s="8">
        <v>20</v>
      </c>
      <c r="H35" s="8">
        <v>17</v>
      </c>
      <c r="I35" s="8">
        <v>17</v>
      </c>
      <c r="J35" s="8">
        <v>25</v>
      </c>
      <c r="K35" s="8">
        <v>25</v>
      </c>
      <c r="L35" s="8">
        <v>29</v>
      </c>
      <c r="M35" s="8">
        <v>29</v>
      </c>
      <c r="N35" s="8">
        <v>31</v>
      </c>
      <c r="O35" s="8">
        <v>30</v>
      </c>
      <c r="P35" s="8">
        <v>36</v>
      </c>
      <c r="Q35" s="29">
        <v>26</v>
      </c>
      <c r="R35" s="29">
        <v>20</v>
      </c>
      <c r="S35" s="30">
        <v>11</v>
      </c>
      <c r="T35" s="30">
        <v>9</v>
      </c>
      <c r="U35" s="65">
        <v>7</v>
      </c>
      <c r="V35" s="93">
        <v>6</v>
      </c>
    </row>
    <row r="36" spans="1:22" ht="17.100000000000001" customHeight="1" x14ac:dyDescent="0.25">
      <c r="A36" s="21" t="s">
        <v>49</v>
      </c>
      <c r="B36" s="8">
        <v>53</v>
      </c>
      <c r="C36" s="8">
        <v>33</v>
      </c>
      <c r="D36" s="8">
        <v>52</v>
      </c>
      <c r="E36" s="8">
        <v>94</v>
      </c>
      <c r="F36" s="8">
        <v>121</v>
      </c>
      <c r="G36" s="8">
        <v>129</v>
      </c>
      <c r="H36" s="8">
        <v>103</v>
      </c>
      <c r="I36" s="8">
        <v>97</v>
      </c>
      <c r="J36" s="8">
        <v>96</v>
      </c>
      <c r="K36" s="8">
        <v>91</v>
      </c>
      <c r="L36" s="8">
        <v>100</v>
      </c>
      <c r="M36" s="8">
        <v>93</v>
      </c>
      <c r="N36" s="8">
        <v>101</v>
      </c>
      <c r="O36" s="8">
        <v>106</v>
      </c>
      <c r="P36" s="8">
        <v>101</v>
      </c>
      <c r="Q36" s="29">
        <v>82</v>
      </c>
      <c r="R36" s="29">
        <v>83</v>
      </c>
      <c r="S36" s="30">
        <v>86</v>
      </c>
      <c r="T36" s="30">
        <v>63</v>
      </c>
      <c r="U36" s="65">
        <v>78</v>
      </c>
      <c r="V36" s="93">
        <v>87</v>
      </c>
    </row>
    <row r="37" spans="1:22" ht="17.100000000000001" customHeight="1" x14ac:dyDescent="0.25">
      <c r="A37" s="31" t="s">
        <v>50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29"/>
      <c r="R37" s="29"/>
      <c r="S37" s="30">
        <v>5</v>
      </c>
      <c r="T37" s="30"/>
      <c r="V37" s="93">
        <v>1</v>
      </c>
    </row>
    <row r="38" spans="1:22" ht="17.100000000000001" customHeight="1" x14ac:dyDescent="0.25">
      <c r="A38" s="21" t="s">
        <v>51</v>
      </c>
      <c r="B38" s="8"/>
      <c r="C38" s="8">
        <v>18</v>
      </c>
      <c r="D38" s="8">
        <v>41</v>
      </c>
      <c r="E38" s="8">
        <v>39</v>
      </c>
      <c r="F38" s="8">
        <v>25</v>
      </c>
      <c r="G38" s="8">
        <v>21</v>
      </c>
      <c r="H38" s="8">
        <v>17</v>
      </c>
      <c r="I38" s="8">
        <v>13</v>
      </c>
      <c r="J38" s="8">
        <v>16</v>
      </c>
      <c r="K38" s="8">
        <v>15</v>
      </c>
      <c r="L38" s="8">
        <v>8</v>
      </c>
      <c r="M38" s="8">
        <v>9</v>
      </c>
      <c r="N38" s="8">
        <v>12</v>
      </c>
      <c r="O38" s="8">
        <v>34</v>
      </c>
      <c r="P38" s="8">
        <v>25</v>
      </c>
      <c r="Q38" s="29">
        <v>15</v>
      </c>
      <c r="R38" s="29">
        <v>9</v>
      </c>
      <c r="S38" s="30">
        <v>6</v>
      </c>
      <c r="T38" s="30">
        <v>6</v>
      </c>
      <c r="U38" s="65">
        <v>5</v>
      </c>
      <c r="V38" s="93">
        <v>8</v>
      </c>
    </row>
    <row r="39" spans="1:22" s="19" customFormat="1" ht="17.100000000000001" customHeight="1" x14ac:dyDescent="0.25">
      <c r="A39" s="23" t="s">
        <v>26</v>
      </c>
      <c r="B39" s="18">
        <f>SUM(B40:B43)</f>
        <v>0</v>
      </c>
      <c r="C39" s="18">
        <f t="shared" ref="C39:U39" si="33">SUM(C40:C43)</f>
        <v>37</v>
      </c>
      <c r="D39" s="18">
        <f t="shared" si="33"/>
        <v>57</v>
      </c>
      <c r="E39" s="18">
        <f t="shared" si="33"/>
        <v>86</v>
      </c>
      <c r="F39" s="18">
        <f t="shared" si="33"/>
        <v>94</v>
      </c>
      <c r="G39" s="18">
        <f t="shared" si="33"/>
        <v>125</v>
      </c>
      <c r="H39" s="18">
        <f t="shared" si="33"/>
        <v>162</v>
      </c>
      <c r="I39" s="18">
        <f t="shared" si="33"/>
        <v>189</v>
      </c>
      <c r="J39" s="18">
        <f t="shared" si="33"/>
        <v>195</v>
      </c>
      <c r="K39" s="18">
        <f t="shared" si="33"/>
        <v>190</v>
      </c>
      <c r="L39" s="18">
        <f t="shared" si="33"/>
        <v>209</v>
      </c>
      <c r="M39" s="18">
        <f t="shared" si="33"/>
        <v>207</v>
      </c>
      <c r="N39" s="18">
        <f t="shared" si="33"/>
        <v>240</v>
      </c>
      <c r="O39" s="18">
        <f t="shared" si="33"/>
        <v>257</v>
      </c>
      <c r="P39" s="18">
        <f t="shared" si="33"/>
        <v>223</v>
      </c>
      <c r="Q39" s="18">
        <f t="shared" si="33"/>
        <v>247</v>
      </c>
      <c r="R39" s="18">
        <f t="shared" si="33"/>
        <v>266</v>
      </c>
      <c r="S39" s="18">
        <f t="shared" si="33"/>
        <v>217</v>
      </c>
      <c r="T39" s="18">
        <f t="shared" si="33"/>
        <v>179</v>
      </c>
      <c r="U39" s="71">
        <f t="shared" si="33"/>
        <v>164</v>
      </c>
      <c r="V39" s="89">
        <f t="shared" ref="V39" si="34">SUM(V40:V43)</f>
        <v>161</v>
      </c>
    </row>
    <row r="40" spans="1:22" ht="17.100000000000001" customHeight="1" x14ac:dyDescent="0.25">
      <c r="A40" s="21" t="s">
        <v>52</v>
      </c>
      <c r="B40" s="8"/>
      <c r="C40" s="8">
        <v>37</v>
      </c>
      <c r="D40" s="8">
        <v>57</v>
      </c>
      <c r="E40" s="8">
        <v>86</v>
      </c>
      <c r="F40" s="8">
        <v>71</v>
      </c>
      <c r="G40" s="8">
        <v>93</v>
      </c>
      <c r="H40" s="8">
        <v>112</v>
      </c>
      <c r="I40" s="8">
        <v>120</v>
      </c>
      <c r="J40" s="8">
        <v>120</v>
      </c>
      <c r="K40" s="8">
        <v>112</v>
      </c>
      <c r="L40" s="8">
        <v>105</v>
      </c>
      <c r="M40" s="8">
        <v>89</v>
      </c>
      <c r="N40" s="8">
        <v>90</v>
      </c>
      <c r="O40" s="8">
        <v>91</v>
      </c>
      <c r="P40" s="8">
        <v>69</v>
      </c>
      <c r="Q40" s="29">
        <v>81</v>
      </c>
      <c r="R40" s="29">
        <v>88</v>
      </c>
      <c r="S40" s="30">
        <v>80</v>
      </c>
      <c r="T40" s="30">
        <v>66</v>
      </c>
      <c r="U40" s="65">
        <v>65</v>
      </c>
      <c r="V40" s="93">
        <v>66</v>
      </c>
    </row>
    <row r="41" spans="1:22" ht="17.100000000000001" customHeight="1" x14ac:dyDescent="0.25">
      <c r="A41" s="21" t="s">
        <v>53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29">
        <v>1</v>
      </c>
      <c r="R41" s="29"/>
      <c r="S41" s="28"/>
      <c r="T41" s="30"/>
      <c r="V41" s="93"/>
    </row>
    <row r="42" spans="1:22" ht="17.100000000000001" customHeight="1" x14ac:dyDescent="0.25">
      <c r="A42" s="21" t="s">
        <v>54</v>
      </c>
      <c r="B42" s="8"/>
      <c r="C42" s="8"/>
      <c r="D42" s="8"/>
      <c r="E42" s="8"/>
      <c r="F42" s="8">
        <v>12</v>
      </c>
      <c r="G42" s="8">
        <v>14</v>
      </c>
      <c r="H42" s="8">
        <v>22</v>
      </c>
      <c r="I42" s="8">
        <v>34</v>
      </c>
      <c r="J42" s="8">
        <v>39</v>
      </c>
      <c r="K42" s="8">
        <v>35</v>
      </c>
      <c r="L42" s="8">
        <v>45</v>
      </c>
      <c r="M42" s="8">
        <v>52</v>
      </c>
      <c r="N42" s="8">
        <v>58</v>
      </c>
      <c r="O42" s="8">
        <v>71</v>
      </c>
      <c r="P42" s="8">
        <v>67</v>
      </c>
      <c r="Q42" s="29">
        <v>71</v>
      </c>
      <c r="R42" s="29">
        <v>80</v>
      </c>
      <c r="S42" s="30">
        <v>54</v>
      </c>
      <c r="T42" s="30">
        <v>46</v>
      </c>
      <c r="U42" s="65">
        <v>37</v>
      </c>
      <c r="V42" s="93">
        <v>29</v>
      </c>
    </row>
    <row r="43" spans="1:22" ht="17.100000000000001" customHeight="1" x14ac:dyDescent="0.25">
      <c r="A43" s="21" t="s">
        <v>55</v>
      </c>
      <c r="B43" s="8"/>
      <c r="C43" s="8"/>
      <c r="D43" s="8"/>
      <c r="E43" s="8"/>
      <c r="F43" s="8">
        <v>11</v>
      </c>
      <c r="G43" s="8">
        <v>18</v>
      </c>
      <c r="H43" s="8">
        <v>28</v>
      </c>
      <c r="I43" s="8">
        <v>35</v>
      </c>
      <c r="J43" s="8">
        <v>36</v>
      </c>
      <c r="K43" s="8">
        <v>43</v>
      </c>
      <c r="L43" s="8">
        <v>59</v>
      </c>
      <c r="M43" s="8">
        <v>66</v>
      </c>
      <c r="N43" s="8">
        <v>92</v>
      </c>
      <c r="O43" s="8">
        <v>95</v>
      </c>
      <c r="P43" s="8">
        <v>87</v>
      </c>
      <c r="Q43" s="29">
        <v>94</v>
      </c>
      <c r="R43" s="29">
        <v>98</v>
      </c>
      <c r="S43" s="30">
        <v>83</v>
      </c>
      <c r="T43" s="30">
        <v>67</v>
      </c>
      <c r="U43" s="65">
        <v>62</v>
      </c>
      <c r="V43" s="93">
        <v>66</v>
      </c>
    </row>
    <row r="44" spans="1:22" s="19" customFormat="1" ht="17.100000000000001" customHeight="1" x14ac:dyDescent="0.25">
      <c r="A44" s="23" t="s">
        <v>27</v>
      </c>
      <c r="B44" s="18">
        <f>SUM(B45:B46)</f>
        <v>1</v>
      </c>
      <c r="C44" s="18">
        <f t="shared" ref="C44:U44" si="35">SUM(C45:C46)</f>
        <v>0</v>
      </c>
      <c r="D44" s="18">
        <f t="shared" si="35"/>
        <v>0</v>
      </c>
      <c r="E44" s="18">
        <f t="shared" si="35"/>
        <v>0</v>
      </c>
      <c r="F44" s="18">
        <f t="shared" si="35"/>
        <v>0</v>
      </c>
      <c r="G44" s="18">
        <f t="shared" si="35"/>
        <v>0</v>
      </c>
      <c r="H44" s="18">
        <f t="shared" si="35"/>
        <v>0</v>
      </c>
      <c r="I44" s="18">
        <f t="shared" si="35"/>
        <v>0</v>
      </c>
      <c r="J44" s="18">
        <f t="shared" si="35"/>
        <v>1</v>
      </c>
      <c r="K44" s="18">
        <f t="shared" si="35"/>
        <v>0</v>
      </c>
      <c r="L44" s="18">
        <f t="shared" si="35"/>
        <v>1</v>
      </c>
      <c r="M44" s="18">
        <f t="shared" si="35"/>
        <v>0</v>
      </c>
      <c r="N44" s="18">
        <f t="shared" si="35"/>
        <v>0</v>
      </c>
      <c r="O44" s="18">
        <f t="shared" si="35"/>
        <v>0</v>
      </c>
      <c r="P44" s="18">
        <f t="shared" si="35"/>
        <v>0</v>
      </c>
      <c r="Q44" s="18">
        <f t="shared" si="35"/>
        <v>0</v>
      </c>
      <c r="R44" s="18">
        <f t="shared" si="35"/>
        <v>0</v>
      </c>
      <c r="S44" s="18">
        <f t="shared" si="35"/>
        <v>0</v>
      </c>
      <c r="T44" s="18">
        <f t="shared" si="35"/>
        <v>0</v>
      </c>
      <c r="U44" s="71">
        <f t="shared" si="35"/>
        <v>0</v>
      </c>
      <c r="V44" s="89">
        <f t="shared" ref="V44" si="36">SUM(V45:V46)</f>
        <v>0</v>
      </c>
    </row>
    <row r="45" spans="1:22" ht="17.100000000000001" customHeight="1" x14ac:dyDescent="0.25">
      <c r="A45" s="32" t="s">
        <v>28</v>
      </c>
      <c r="B45" s="8">
        <v>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8"/>
      <c r="T45" s="28"/>
      <c r="V45" s="93"/>
    </row>
    <row r="46" spans="1:22" ht="17.100000000000001" customHeight="1" x14ac:dyDescent="0.25">
      <c r="A46" s="24" t="s">
        <v>29</v>
      </c>
      <c r="B46" s="8"/>
      <c r="C46" s="8"/>
      <c r="D46" s="8"/>
      <c r="E46" s="8"/>
      <c r="F46" s="8"/>
      <c r="G46" s="8"/>
      <c r="H46" s="8"/>
      <c r="I46" s="8"/>
      <c r="J46" s="8">
        <v>1</v>
      </c>
      <c r="K46" s="8"/>
      <c r="L46" s="8">
        <v>1</v>
      </c>
      <c r="M46" s="8"/>
      <c r="N46" s="8"/>
      <c r="O46" s="8"/>
      <c r="P46" s="8"/>
      <c r="Q46" s="8"/>
      <c r="R46" s="8"/>
      <c r="S46" s="28"/>
      <c r="T46" s="28"/>
      <c r="V46" s="93"/>
    </row>
    <row r="47" spans="1:22" s="19" customFormat="1" ht="17.100000000000001" customHeight="1" x14ac:dyDescent="0.25">
      <c r="A47" s="33" t="s">
        <v>30</v>
      </c>
      <c r="B47" s="18">
        <f>SUM(B48:B49)</f>
        <v>54</v>
      </c>
      <c r="C47" s="18">
        <f t="shared" ref="C47:U47" si="37">SUM(C48:C49)</f>
        <v>12</v>
      </c>
      <c r="D47" s="18">
        <f t="shared" si="37"/>
        <v>5</v>
      </c>
      <c r="E47" s="18">
        <f t="shared" si="37"/>
        <v>0</v>
      </c>
      <c r="F47" s="18">
        <f t="shared" si="37"/>
        <v>0</v>
      </c>
      <c r="G47" s="18">
        <f t="shared" si="37"/>
        <v>0</v>
      </c>
      <c r="H47" s="18">
        <f t="shared" si="37"/>
        <v>0</v>
      </c>
      <c r="I47" s="18">
        <f t="shared" si="37"/>
        <v>0</v>
      </c>
      <c r="J47" s="18">
        <f t="shared" si="37"/>
        <v>1</v>
      </c>
      <c r="K47" s="18">
        <f t="shared" si="37"/>
        <v>1</v>
      </c>
      <c r="L47" s="18">
        <f t="shared" si="37"/>
        <v>1</v>
      </c>
      <c r="M47" s="18">
        <f t="shared" si="37"/>
        <v>1</v>
      </c>
      <c r="N47" s="18">
        <f t="shared" si="37"/>
        <v>0</v>
      </c>
      <c r="O47" s="18">
        <f t="shared" si="37"/>
        <v>0</v>
      </c>
      <c r="P47" s="18">
        <f t="shared" si="37"/>
        <v>0</v>
      </c>
      <c r="Q47" s="18">
        <f t="shared" si="37"/>
        <v>0</v>
      </c>
      <c r="R47" s="18">
        <f t="shared" si="37"/>
        <v>1</v>
      </c>
      <c r="S47" s="18">
        <f t="shared" si="37"/>
        <v>0</v>
      </c>
      <c r="T47" s="18">
        <f t="shared" si="37"/>
        <v>0</v>
      </c>
      <c r="U47" s="71">
        <f t="shared" si="37"/>
        <v>0</v>
      </c>
      <c r="V47" s="89">
        <f t="shared" ref="V47" si="38">SUM(V48:V49)</f>
        <v>0</v>
      </c>
    </row>
    <row r="48" spans="1:22" ht="17.100000000000001" customHeight="1" x14ac:dyDescent="0.25">
      <c r="A48" s="34" t="s">
        <v>52</v>
      </c>
      <c r="B48" s="8">
        <v>54</v>
      </c>
      <c r="C48" s="8">
        <v>12</v>
      </c>
      <c r="D48" s="8">
        <v>5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8"/>
      <c r="T48" s="28"/>
      <c r="V48" s="93"/>
    </row>
    <row r="49" spans="1:22" ht="17.100000000000001" customHeight="1" x14ac:dyDescent="0.25">
      <c r="A49" s="35" t="s">
        <v>55</v>
      </c>
      <c r="B49" s="8"/>
      <c r="C49" s="8"/>
      <c r="D49" s="8"/>
      <c r="E49" s="8"/>
      <c r="F49" s="8"/>
      <c r="G49" s="8"/>
      <c r="H49" s="8"/>
      <c r="I49" s="8"/>
      <c r="J49" s="8">
        <v>1</v>
      </c>
      <c r="K49" s="8">
        <v>1</v>
      </c>
      <c r="L49" s="8">
        <v>1</v>
      </c>
      <c r="M49" s="8">
        <v>1</v>
      </c>
      <c r="N49" s="8"/>
      <c r="O49" s="8"/>
      <c r="P49" s="8"/>
      <c r="Q49" s="8"/>
      <c r="R49" s="29">
        <v>1</v>
      </c>
      <c r="S49" s="28"/>
      <c r="T49" s="28"/>
      <c r="V49" s="93"/>
    </row>
    <row r="50" spans="1:22" ht="17.10000000000000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7"/>
    </row>
    <row r="51" spans="1:22" ht="17.100000000000001" customHeight="1" x14ac:dyDescent="0.25">
      <c r="A51" s="105" t="s">
        <v>3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</row>
    <row r="52" spans="1:22" ht="17.100000000000001" customHeight="1" x14ac:dyDescent="0.25">
      <c r="A52" s="105" t="s">
        <v>31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</row>
    <row r="53" spans="1:22" ht="6.75" customHeight="1" x14ac:dyDescent="0.25">
      <c r="A53" s="1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T53" s="37"/>
    </row>
    <row r="54" spans="1:22" s="6" customFormat="1" ht="17.100000000000001" customHeight="1" x14ac:dyDescent="0.25">
      <c r="A54" s="3" t="s">
        <v>5</v>
      </c>
      <c r="B54" s="4">
        <v>2005</v>
      </c>
      <c r="C54" s="4">
        <v>2006</v>
      </c>
      <c r="D54" s="4">
        <v>2007</v>
      </c>
      <c r="E54" s="5">
        <v>2008</v>
      </c>
      <c r="F54" s="4">
        <v>2009</v>
      </c>
      <c r="G54" s="5">
        <v>2010</v>
      </c>
      <c r="H54" s="4">
        <v>2011</v>
      </c>
      <c r="I54" s="4">
        <v>2012</v>
      </c>
      <c r="J54" s="4">
        <v>2013</v>
      </c>
      <c r="K54" s="4">
        <v>2014</v>
      </c>
      <c r="L54" s="4">
        <v>2015</v>
      </c>
      <c r="M54" s="5">
        <v>2016</v>
      </c>
      <c r="N54" s="4">
        <v>2017</v>
      </c>
      <c r="O54" s="4">
        <v>2018</v>
      </c>
      <c r="P54" s="4">
        <v>2019</v>
      </c>
      <c r="Q54" s="4">
        <v>2020</v>
      </c>
      <c r="R54" s="4">
        <v>2021</v>
      </c>
      <c r="S54" s="4">
        <v>2022</v>
      </c>
      <c r="T54" s="4">
        <v>2023</v>
      </c>
      <c r="U54" s="108">
        <v>2024</v>
      </c>
      <c r="V54" s="109">
        <v>2025</v>
      </c>
    </row>
    <row r="55" spans="1:22" ht="17.100000000000001" customHeight="1" x14ac:dyDescent="0.25">
      <c r="A55" s="3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29"/>
      <c r="S55" s="28"/>
      <c r="T55" s="28"/>
      <c r="V55" s="93"/>
    </row>
    <row r="56" spans="1:22" s="12" customFormat="1" ht="17.100000000000001" customHeight="1" x14ac:dyDescent="0.25">
      <c r="A56" s="38" t="s">
        <v>32</v>
      </c>
      <c r="B56" s="39">
        <f>B58+B60+B68+B71+B64</f>
        <v>214</v>
      </c>
      <c r="C56" s="39">
        <f t="shared" ref="C56:U56" si="39">C58+C60+C68+C71+C64</f>
        <v>190</v>
      </c>
      <c r="D56" s="39">
        <f t="shared" si="39"/>
        <v>204</v>
      </c>
      <c r="E56" s="39">
        <f t="shared" si="39"/>
        <v>273</v>
      </c>
      <c r="F56" s="39">
        <f t="shared" si="39"/>
        <v>358</v>
      </c>
      <c r="G56" s="39">
        <f t="shared" si="39"/>
        <v>378</v>
      </c>
      <c r="H56" s="39">
        <f t="shared" si="39"/>
        <v>357</v>
      </c>
      <c r="I56" s="39">
        <f t="shared" si="39"/>
        <v>336</v>
      </c>
      <c r="J56" s="39">
        <f t="shared" si="39"/>
        <v>345</v>
      </c>
      <c r="K56" s="39">
        <f t="shared" si="39"/>
        <v>312</v>
      </c>
      <c r="L56" s="39">
        <f t="shared" si="39"/>
        <v>320</v>
      </c>
      <c r="M56" s="39">
        <f t="shared" si="39"/>
        <v>318</v>
      </c>
      <c r="N56" s="39">
        <f t="shared" si="39"/>
        <v>296</v>
      </c>
      <c r="O56" s="39">
        <f t="shared" si="39"/>
        <v>347</v>
      </c>
      <c r="P56" s="39">
        <f t="shared" si="39"/>
        <v>386</v>
      </c>
      <c r="Q56" s="39">
        <f t="shared" si="39"/>
        <v>348</v>
      </c>
      <c r="R56" s="39">
        <f t="shared" si="39"/>
        <v>374</v>
      </c>
      <c r="S56" s="39">
        <f t="shared" si="39"/>
        <v>325</v>
      </c>
      <c r="T56" s="39">
        <f t="shared" si="39"/>
        <v>231</v>
      </c>
      <c r="U56" s="75">
        <f t="shared" si="39"/>
        <v>239</v>
      </c>
      <c r="V56" s="94">
        <f t="shared" ref="V56" si="40">V58+V60+V68+V71+V64</f>
        <v>233</v>
      </c>
    </row>
    <row r="57" spans="1:22" s="12" customFormat="1" ht="17.10000000000000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2"/>
      <c r="T57" s="42"/>
      <c r="U57" s="76"/>
      <c r="V57" s="95"/>
    </row>
    <row r="58" spans="1:22" s="12" customFormat="1" ht="17.100000000000001" customHeight="1" x14ac:dyDescent="0.25">
      <c r="A58" s="43" t="s">
        <v>20</v>
      </c>
      <c r="B58" s="41">
        <f>B59</f>
        <v>0</v>
      </c>
      <c r="C58" s="41">
        <f t="shared" ref="C58:V58" si="41">C59</f>
        <v>0</v>
      </c>
      <c r="D58" s="41">
        <f t="shared" si="41"/>
        <v>0</v>
      </c>
      <c r="E58" s="41">
        <f t="shared" si="41"/>
        <v>0</v>
      </c>
      <c r="F58" s="41">
        <f t="shared" si="41"/>
        <v>0</v>
      </c>
      <c r="G58" s="41">
        <f t="shared" si="41"/>
        <v>0</v>
      </c>
      <c r="H58" s="41">
        <f t="shared" si="41"/>
        <v>0</v>
      </c>
      <c r="I58" s="41">
        <f t="shared" si="41"/>
        <v>0</v>
      </c>
      <c r="J58" s="41">
        <f t="shared" si="41"/>
        <v>0</v>
      </c>
      <c r="K58" s="41">
        <f t="shared" si="41"/>
        <v>0</v>
      </c>
      <c r="L58" s="41">
        <f t="shared" si="41"/>
        <v>10</v>
      </c>
      <c r="M58" s="41">
        <f t="shared" si="41"/>
        <v>6</v>
      </c>
      <c r="N58" s="41">
        <f t="shared" si="41"/>
        <v>0</v>
      </c>
      <c r="O58" s="41">
        <f t="shared" si="41"/>
        <v>11</v>
      </c>
      <c r="P58" s="41">
        <f t="shared" si="41"/>
        <v>8</v>
      </c>
      <c r="Q58" s="41">
        <f t="shared" si="41"/>
        <v>0</v>
      </c>
      <c r="R58" s="41">
        <f t="shared" si="41"/>
        <v>0</v>
      </c>
      <c r="S58" s="41">
        <f t="shared" si="41"/>
        <v>0</v>
      </c>
      <c r="T58" s="41">
        <f t="shared" si="41"/>
        <v>0</v>
      </c>
      <c r="U58" s="77">
        <f t="shared" si="41"/>
        <v>0</v>
      </c>
      <c r="V58" s="96">
        <f t="shared" si="41"/>
        <v>0</v>
      </c>
    </row>
    <row r="59" spans="1:22" s="12" customFormat="1" ht="17.100000000000001" customHeight="1" x14ac:dyDescent="0.25">
      <c r="A59" s="44" t="s">
        <v>56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>
        <v>10</v>
      </c>
      <c r="M59" s="45">
        <v>6</v>
      </c>
      <c r="N59" s="45">
        <v>0</v>
      </c>
      <c r="O59" s="45">
        <v>11</v>
      </c>
      <c r="P59" s="45">
        <v>8</v>
      </c>
      <c r="Q59" s="45"/>
      <c r="R59" s="45"/>
      <c r="S59" s="46"/>
      <c r="T59" s="46"/>
      <c r="U59" s="76"/>
      <c r="V59" s="95"/>
    </row>
    <row r="60" spans="1:22" s="19" customFormat="1" ht="17.100000000000001" customHeight="1" x14ac:dyDescent="0.25">
      <c r="A60" s="23" t="s">
        <v>25</v>
      </c>
      <c r="B60" s="18">
        <f>SUM(B61:B63)</f>
        <v>97</v>
      </c>
      <c r="C60" s="18">
        <f t="shared" ref="C60:U60" si="42">SUM(C61:C63)</f>
        <v>94</v>
      </c>
      <c r="D60" s="18">
        <f t="shared" si="42"/>
        <v>122</v>
      </c>
      <c r="E60" s="18">
        <f t="shared" si="42"/>
        <v>148</v>
      </c>
      <c r="F60" s="18">
        <f t="shared" si="42"/>
        <v>200</v>
      </c>
      <c r="G60" s="18">
        <f t="shared" si="42"/>
        <v>198</v>
      </c>
      <c r="H60" s="18">
        <f t="shared" si="42"/>
        <v>192</v>
      </c>
      <c r="I60" s="18">
        <f t="shared" si="42"/>
        <v>191</v>
      </c>
      <c r="J60" s="18">
        <f t="shared" si="42"/>
        <v>212</v>
      </c>
      <c r="K60" s="18">
        <f t="shared" si="42"/>
        <v>192</v>
      </c>
      <c r="L60" s="18">
        <f t="shared" si="42"/>
        <v>187</v>
      </c>
      <c r="M60" s="18">
        <f t="shared" si="42"/>
        <v>192</v>
      </c>
      <c r="N60" s="18">
        <f t="shared" si="42"/>
        <v>180</v>
      </c>
      <c r="O60" s="18">
        <f t="shared" si="42"/>
        <v>215</v>
      </c>
      <c r="P60" s="18">
        <f t="shared" si="42"/>
        <v>249</v>
      </c>
      <c r="Q60" s="18">
        <f t="shared" si="42"/>
        <v>232</v>
      </c>
      <c r="R60" s="18">
        <f t="shared" si="42"/>
        <v>254</v>
      </c>
      <c r="S60" s="18">
        <f t="shared" si="42"/>
        <v>222</v>
      </c>
      <c r="T60" s="18">
        <f t="shared" si="42"/>
        <v>153</v>
      </c>
      <c r="U60" s="71">
        <f t="shared" si="42"/>
        <v>174</v>
      </c>
      <c r="V60" s="89">
        <f t="shared" ref="V60" si="43">SUM(V61:V63)</f>
        <v>182</v>
      </c>
    </row>
    <row r="61" spans="1:22" ht="17.100000000000001" customHeight="1" x14ac:dyDescent="0.25">
      <c r="A61" s="22" t="s">
        <v>57</v>
      </c>
      <c r="B61" s="8"/>
      <c r="C61" s="8">
        <v>3</v>
      </c>
      <c r="D61" s="8">
        <v>3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29">
        <v>14</v>
      </c>
      <c r="R61" s="29">
        <v>14</v>
      </c>
      <c r="S61" s="28"/>
      <c r="T61" s="29"/>
      <c r="V61" s="93">
        <v>5</v>
      </c>
    </row>
    <row r="62" spans="1:22" ht="17.100000000000001" customHeight="1" x14ac:dyDescent="0.25">
      <c r="A62" s="22" t="s">
        <v>58</v>
      </c>
      <c r="B62" s="8">
        <v>23</v>
      </c>
      <c r="C62" s="8">
        <v>35</v>
      </c>
      <c r="D62" s="8">
        <v>42</v>
      </c>
      <c r="E62" s="8">
        <v>54</v>
      </c>
      <c r="F62" s="8">
        <v>102</v>
      </c>
      <c r="G62" s="8">
        <v>107</v>
      </c>
      <c r="H62" s="8">
        <v>105</v>
      </c>
      <c r="I62" s="8">
        <v>112</v>
      </c>
      <c r="J62" s="8">
        <v>126</v>
      </c>
      <c r="K62" s="8">
        <v>113</v>
      </c>
      <c r="L62" s="8">
        <v>126</v>
      </c>
      <c r="M62" s="8">
        <v>119</v>
      </c>
      <c r="N62" s="8">
        <v>125</v>
      </c>
      <c r="O62" s="8">
        <v>161</v>
      </c>
      <c r="P62" s="8">
        <v>195</v>
      </c>
      <c r="Q62" s="29">
        <v>190</v>
      </c>
      <c r="R62" s="29">
        <v>209</v>
      </c>
      <c r="S62" s="30">
        <v>187</v>
      </c>
      <c r="T62" s="29">
        <v>146</v>
      </c>
      <c r="U62" s="65">
        <v>162</v>
      </c>
      <c r="V62" s="93">
        <v>171</v>
      </c>
    </row>
    <row r="63" spans="1:22" ht="17.100000000000001" customHeight="1" x14ac:dyDescent="0.25">
      <c r="A63" s="22" t="s">
        <v>59</v>
      </c>
      <c r="B63" s="8">
        <v>74</v>
      </c>
      <c r="C63" s="8">
        <v>56</v>
      </c>
      <c r="D63" s="8">
        <v>77</v>
      </c>
      <c r="E63" s="8">
        <v>94</v>
      </c>
      <c r="F63" s="8">
        <v>98</v>
      </c>
      <c r="G63" s="8">
        <v>91</v>
      </c>
      <c r="H63" s="8">
        <v>87</v>
      </c>
      <c r="I63" s="8">
        <v>79</v>
      </c>
      <c r="J63" s="8">
        <v>86</v>
      </c>
      <c r="K63" s="8">
        <v>79</v>
      </c>
      <c r="L63" s="8">
        <v>61</v>
      </c>
      <c r="M63" s="8">
        <v>73</v>
      </c>
      <c r="N63" s="8">
        <v>55</v>
      </c>
      <c r="O63" s="8">
        <v>54</v>
      </c>
      <c r="P63" s="8">
        <v>54</v>
      </c>
      <c r="Q63" s="29">
        <v>28</v>
      </c>
      <c r="R63" s="29">
        <v>31</v>
      </c>
      <c r="S63" s="30">
        <v>35</v>
      </c>
      <c r="T63" s="29">
        <v>7</v>
      </c>
      <c r="U63" s="65">
        <v>12</v>
      </c>
      <c r="V63" s="93">
        <v>6</v>
      </c>
    </row>
    <row r="64" spans="1:22" s="19" customFormat="1" ht="17.100000000000001" customHeight="1" x14ac:dyDescent="0.25">
      <c r="A64" s="23" t="s">
        <v>33</v>
      </c>
      <c r="B64" s="18">
        <f>SUM(B65:B67)</f>
        <v>0</v>
      </c>
      <c r="C64" s="18">
        <f t="shared" ref="C64:U64" si="44">SUM(C65:C67)</f>
        <v>0</v>
      </c>
      <c r="D64" s="18">
        <f t="shared" si="44"/>
        <v>0</v>
      </c>
      <c r="E64" s="18">
        <f t="shared" si="44"/>
        <v>70</v>
      </c>
      <c r="F64" s="18">
        <f t="shared" si="44"/>
        <v>144</v>
      </c>
      <c r="G64" s="18">
        <f t="shared" si="44"/>
        <v>170</v>
      </c>
      <c r="H64" s="18">
        <f t="shared" si="44"/>
        <v>162</v>
      </c>
      <c r="I64" s="18">
        <f t="shared" si="44"/>
        <v>144</v>
      </c>
      <c r="J64" s="18">
        <f t="shared" si="44"/>
        <v>132</v>
      </c>
      <c r="K64" s="18">
        <f t="shared" si="44"/>
        <v>119</v>
      </c>
      <c r="L64" s="18">
        <f t="shared" si="44"/>
        <v>123</v>
      </c>
      <c r="M64" s="18">
        <f t="shared" si="44"/>
        <v>120</v>
      </c>
      <c r="N64" s="18">
        <f t="shared" si="44"/>
        <v>115</v>
      </c>
      <c r="O64" s="18">
        <f t="shared" si="44"/>
        <v>120</v>
      </c>
      <c r="P64" s="18">
        <f t="shared" si="44"/>
        <v>129</v>
      </c>
      <c r="Q64" s="18">
        <f t="shared" si="44"/>
        <v>116</v>
      </c>
      <c r="R64" s="18">
        <f t="shared" si="44"/>
        <v>91</v>
      </c>
      <c r="S64" s="18">
        <f t="shared" si="44"/>
        <v>55</v>
      </c>
      <c r="T64" s="18">
        <f t="shared" si="44"/>
        <v>35</v>
      </c>
      <c r="U64" s="71">
        <f t="shared" si="44"/>
        <v>24</v>
      </c>
      <c r="V64" s="89">
        <f t="shared" ref="V64" si="45">SUM(V65:V67)</f>
        <v>13</v>
      </c>
    </row>
    <row r="65" spans="1:22" ht="17.100000000000001" customHeight="1" x14ac:dyDescent="0.25">
      <c r="A65" s="22" t="s">
        <v>60</v>
      </c>
      <c r="B65" s="8"/>
      <c r="C65" s="8"/>
      <c r="D65" s="8"/>
      <c r="E65" s="8"/>
      <c r="F65" s="8">
        <v>7</v>
      </c>
      <c r="G65" s="8">
        <v>7</v>
      </c>
      <c r="H65" s="8">
        <v>1</v>
      </c>
      <c r="I65" s="8"/>
      <c r="J65" s="8"/>
      <c r="K65" s="8">
        <v>1</v>
      </c>
      <c r="L65" s="8">
        <v>1</v>
      </c>
      <c r="M65" s="8"/>
      <c r="N65" s="8"/>
      <c r="O65" s="8"/>
      <c r="P65" s="8"/>
      <c r="Q65" s="29"/>
      <c r="R65" s="29"/>
      <c r="S65" s="28"/>
      <c r="T65" s="29"/>
      <c r="V65" s="93"/>
    </row>
    <row r="66" spans="1:22" ht="17.100000000000001" customHeight="1" x14ac:dyDescent="0.25">
      <c r="A66" s="22" t="s">
        <v>61</v>
      </c>
      <c r="B66" s="8"/>
      <c r="C66" s="8"/>
      <c r="D66" s="8"/>
      <c r="E66" s="8">
        <v>26</v>
      </c>
      <c r="F66" s="8">
        <v>66</v>
      </c>
      <c r="G66" s="8">
        <v>72</v>
      </c>
      <c r="H66" s="8">
        <v>68</v>
      </c>
      <c r="I66" s="8">
        <v>60</v>
      </c>
      <c r="J66" s="8">
        <v>60</v>
      </c>
      <c r="K66" s="8">
        <v>55</v>
      </c>
      <c r="L66" s="8">
        <v>53</v>
      </c>
      <c r="M66" s="8">
        <v>42</v>
      </c>
      <c r="N66" s="8">
        <v>30</v>
      </c>
      <c r="O66" s="8">
        <v>33</v>
      </c>
      <c r="P66" s="8">
        <v>21</v>
      </c>
      <c r="Q66" s="29">
        <v>4</v>
      </c>
      <c r="R66" s="29">
        <v>1</v>
      </c>
      <c r="S66" s="28"/>
      <c r="T66" s="29"/>
      <c r="V66" s="93"/>
    </row>
    <row r="67" spans="1:22" ht="17.100000000000001" customHeight="1" x14ac:dyDescent="0.25">
      <c r="A67" s="22" t="s">
        <v>62</v>
      </c>
      <c r="B67" s="8"/>
      <c r="C67" s="8"/>
      <c r="D67" s="8"/>
      <c r="E67" s="8">
        <v>44</v>
      </c>
      <c r="F67" s="8">
        <v>71</v>
      </c>
      <c r="G67" s="8">
        <v>91</v>
      </c>
      <c r="H67" s="8">
        <v>93</v>
      </c>
      <c r="I67" s="8">
        <v>84</v>
      </c>
      <c r="J67" s="8">
        <v>72</v>
      </c>
      <c r="K67" s="8">
        <v>63</v>
      </c>
      <c r="L67" s="8">
        <v>69</v>
      </c>
      <c r="M67" s="8">
        <v>78</v>
      </c>
      <c r="N67" s="8">
        <v>85</v>
      </c>
      <c r="O67" s="8">
        <v>87</v>
      </c>
      <c r="P67" s="8">
        <v>108</v>
      </c>
      <c r="Q67" s="29">
        <v>112</v>
      </c>
      <c r="R67" s="29">
        <v>90</v>
      </c>
      <c r="S67" s="28">
        <v>55</v>
      </c>
      <c r="T67" s="29">
        <v>35</v>
      </c>
      <c r="U67" s="65">
        <v>24</v>
      </c>
      <c r="V67" s="93">
        <v>13</v>
      </c>
    </row>
    <row r="68" spans="1:22" s="19" customFormat="1" ht="17.100000000000001" customHeight="1" x14ac:dyDescent="0.25">
      <c r="A68" s="23" t="s">
        <v>34</v>
      </c>
      <c r="B68" s="18">
        <f t="shared" ref="B68:U68" si="46">SUM(B69:B70)</f>
        <v>38</v>
      </c>
      <c r="C68" s="18">
        <f t="shared" si="46"/>
        <v>24</v>
      </c>
      <c r="D68" s="18">
        <f t="shared" si="46"/>
        <v>18</v>
      </c>
      <c r="E68" s="18">
        <f t="shared" si="46"/>
        <v>13</v>
      </c>
      <c r="F68" s="18">
        <f t="shared" si="46"/>
        <v>2</v>
      </c>
      <c r="G68" s="18">
        <f t="shared" si="46"/>
        <v>0</v>
      </c>
      <c r="H68" s="18">
        <f t="shared" si="46"/>
        <v>0</v>
      </c>
      <c r="I68" s="18">
        <f t="shared" si="46"/>
        <v>0</v>
      </c>
      <c r="J68" s="18">
        <f t="shared" si="46"/>
        <v>0</v>
      </c>
      <c r="K68" s="18">
        <f t="shared" si="46"/>
        <v>0</v>
      </c>
      <c r="L68" s="18">
        <f t="shared" si="46"/>
        <v>0</v>
      </c>
      <c r="M68" s="18">
        <f t="shared" si="46"/>
        <v>0</v>
      </c>
      <c r="N68" s="18">
        <f t="shared" si="46"/>
        <v>0</v>
      </c>
      <c r="O68" s="18">
        <f t="shared" si="46"/>
        <v>0</v>
      </c>
      <c r="P68" s="18">
        <f t="shared" si="46"/>
        <v>0</v>
      </c>
      <c r="Q68" s="18">
        <f t="shared" si="46"/>
        <v>0</v>
      </c>
      <c r="R68" s="18">
        <f t="shared" si="46"/>
        <v>0</v>
      </c>
      <c r="S68" s="18">
        <f t="shared" si="46"/>
        <v>0</v>
      </c>
      <c r="T68" s="18">
        <f t="shared" si="46"/>
        <v>0</v>
      </c>
      <c r="U68" s="71">
        <f t="shared" si="46"/>
        <v>0</v>
      </c>
      <c r="V68" s="89">
        <f t="shared" ref="V68" si="47">SUM(V69:V70)</f>
        <v>0</v>
      </c>
    </row>
    <row r="69" spans="1:22" ht="17.100000000000001" customHeight="1" x14ac:dyDescent="0.25">
      <c r="A69" s="32" t="s">
        <v>63</v>
      </c>
      <c r="B69" s="8">
        <v>26</v>
      </c>
      <c r="C69" s="8">
        <v>8</v>
      </c>
      <c r="D69" s="8">
        <v>7</v>
      </c>
      <c r="E69" s="8"/>
      <c r="F69" s="8">
        <v>1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28"/>
      <c r="T69" s="29"/>
      <c r="V69" s="93"/>
    </row>
    <row r="70" spans="1:22" ht="17.100000000000001" customHeight="1" x14ac:dyDescent="0.25">
      <c r="A70" s="32" t="s">
        <v>64</v>
      </c>
      <c r="B70" s="8">
        <v>12</v>
      </c>
      <c r="C70" s="8">
        <v>16</v>
      </c>
      <c r="D70" s="8">
        <v>11</v>
      </c>
      <c r="E70" s="8">
        <v>13</v>
      </c>
      <c r="F70" s="8">
        <v>1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28"/>
      <c r="T70" s="29"/>
      <c r="V70" s="93"/>
    </row>
    <row r="71" spans="1:22" s="19" customFormat="1" ht="17.100000000000001" customHeight="1" x14ac:dyDescent="0.25">
      <c r="A71" s="33" t="s">
        <v>30</v>
      </c>
      <c r="B71" s="18">
        <f>SUM(B72:B74)</f>
        <v>79</v>
      </c>
      <c r="C71" s="18">
        <f t="shared" ref="C71:U71" si="48">SUM(C72:C74)</f>
        <v>72</v>
      </c>
      <c r="D71" s="18">
        <f t="shared" si="48"/>
        <v>64</v>
      </c>
      <c r="E71" s="18">
        <f t="shared" si="48"/>
        <v>42</v>
      </c>
      <c r="F71" s="18">
        <f t="shared" si="48"/>
        <v>12</v>
      </c>
      <c r="G71" s="18">
        <f t="shared" si="48"/>
        <v>10</v>
      </c>
      <c r="H71" s="18">
        <f t="shared" si="48"/>
        <v>3</v>
      </c>
      <c r="I71" s="18">
        <f t="shared" si="48"/>
        <v>1</v>
      </c>
      <c r="J71" s="18">
        <f t="shared" si="48"/>
        <v>1</v>
      </c>
      <c r="K71" s="18">
        <f t="shared" si="48"/>
        <v>1</v>
      </c>
      <c r="L71" s="18">
        <f t="shared" si="48"/>
        <v>0</v>
      </c>
      <c r="M71" s="18">
        <f t="shared" si="48"/>
        <v>0</v>
      </c>
      <c r="N71" s="18">
        <f t="shared" si="48"/>
        <v>1</v>
      </c>
      <c r="O71" s="18">
        <f t="shared" si="48"/>
        <v>1</v>
      </c>
      <c r="P71" s="18">
        <f t="shared" si="48"/>
        <v>0</v>
      </c>
      <c r="Q71" s="18">
        <f t="shared" si="48"/>
        <v>0</v>
      </c>
      <c r="R71" s="18">
        <f t="shared" si="48"/>
        <v>29</v>
      </c>
      <c r="S71" s="18">
        <f t="shared" si="48"/>
        <v>48</v>
      </c>
      <c r="T71" s="18">
        <f t="shared" si="48"/>
        <v>43</v>
      </c>
      <c r="U71" s="71">
        <f t="shared" si="48"/>
        <v>41</v>
      </c>
      <c r="V71" s="89">
        <f t="shared" ref="V71" si="49">SUM(V72:V74)</f>
        <v>38</v>
      </c>
    </row>
    <row r="72" spans="1:22" ht="17.100000000000001" customHeight="1" x14ac:dyDescent="0.25">
      <c r="A72" s="1" t="s">
        <v>65</v>
      </c>
      <c r="B72" s="8">
        <v>36</v>
      </c>
      <c r="C72" s="8">
        <v>38</v>
      </c>
      <c r="D72" s="8">
        <v>34</v>
      </c>
      <c r="E72" s="8">
        <v>17</v>
      </c>
      <c r="F72" s="8">
        <v>11</v>
      </c>
      <c r="G72" s="8">
        <v>10</v>
      </c>
      <c r="H72" s="8">
        <v>1</v>
      </c>
      <c r="I72" s="8">
        <v>1</v>
      </c>
      <c r="J72" s="8">
        <v>1</v>
      </c>
      <c r="K72" s="8">
        <v>1</v>
      </c>
      <c r="L72" s="8"/>
      <c r="M72" s="8"/>
      <c r="N72" s="8">
        <v>1</v>
      </c>
      <c r="O72" s="8">
        <v>1</v>
      </c>
      <c r="P72" s="8"/>
      <c r="Q72" s="8"/>
      <c r="R72" s="8"/>
      <c r="S72" s="28"/>
      <c r="T72" s="29"/>
      <c r="V72" s="93"/>
    </row>
    <row r="73" spans="1:22" ht="17.100000000000001" customHeight="1" x14ac:dyDescent="0.25">
      <c r="A73" s="34" t="s">
        <v>64</v>
      </c>
      <c r="B73" s="8">
        <v>43</v>
      </c>
      <c r="C73" s="8">
        <v>34</v>
      </c>
      <c r="D73" s="8">
        <v>30</v>
      </c>
      <c r="E73" s="8">
        <v>25</v>
      </c>
      <c r="F73" s="8">
        <v>1</v>
      </c>
      <c r="G73" s="8"/>
      <c r="H73" s="8">
        <v>2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28"/>
      <c r="T73" s="29"/>
      <c r="V73" s="93"/>
    </row>
    <row r="74" spans="1:22" ht="17.100000000000001" customHeight="1" x14ac:dyDescent="0.25">
      <c r="A74" s="1" t="s">
        <v>66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>
        <v>29</v>
      </c>
      <c r="S74" s="28">
        <v>48</v>
      </c>
      <c r="T74" s="29">
        <v>43</v>
      </c>
      <c r="U74" s="65">
        <v>41</v>
      </c>
      <c r="V74" s="93">
        <v>38</v>
      </c>
    </row>
    <row r="75" spans="1:22" ht="15" x14ac:dyDescent="0.2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28"/>
      <c r="T75" s="29"/>
      <c r="V75" s="93"/>
    </row>
    <row r="76" spans="1:22" s="12" customFormat="1" ht="17.100000000000001" customHeight="1" x14ac:dyDescent="0.25">
      <c r="A76" s="47" t="s">
        <v>35</v>
      </c>
      <c r="B76" s="48">
        <f t="shared" ref="B76:U76" si="50">B78+B82+B85+B88+B95+B97</f>
        <v>135</v>
      </c>
      <c r="C76" s="48">
        <f t="shared" si="50"/>
        <v>130</v>
      </c>
      <c r="D76" s="48">
        <f t="shared" si="50"/>
        <v>149</v>
      </c>
      <c r="E76" s="48">
        <f t="shared" si="50"/>
        <v>165</v>
      </c>
      <c r="F76" s="48">
        <f t="shared" si="50"/>
        <v>146</v>
      </c>
      <c r="G76" s="48">
        <f t="shared" si="50"/>
        <v>213</v>
      </c>
      <c r="H76" s="48">
        <f t="shared" si="50"/>
        <v>246</v>
      </c>
      <c r="I76" s="48">
        <f t="shared" si="50"/>
        <v>240</v>
      </c>
      <c r="J76" s="48">
        <f t="shared" si="50"/>
        <v>289</v>
      </c>
      <c r="K76" s="48">
        <f t="shared" si="50"/>
        <v>305</v>
      </c>
      <c r="L76" s="48">
        <f t="shared" si="50"/>
        <v>295</v>
      </c>
      <c r="M76" s="48">
        <f t="shared" si="50"/>
        <v>339</v>
      </c>
      <c r="N76" s="48">
        <f t="shared" si="50"/>
        <v>343</v>
      </c>
      <c r="O76" s="48">
        <f t="shared" si="50"/>
        <v>347</v>
      </c>
      <c r="P76" s="48">
        <f t="shared" si="50"/>
        <v>337</v>
      </c>
      <c r="Q76" s="48">
        <f t="shared" si="50"/>
        <v>290</v>
      </c>
      <c r="R76" s="48">
        <f t="shared" si="50"/>
        <v>297</v>
      </c>
      <c r="S76" s="48">
        <f t="shared" si="50"/>
        <v>301</v>
      </c>
      <c r="T76" s="48">
        <f t="shared" si="50"/>
        <v>242</v>
      </c>
      <c r="U76" s="78">
        <f t="shared" si="50"/>
        <v>249</v>
      </c>
      <c r="V76" s="97">
        <f>V78+V82+V85+V88+V95+V97</f>
        <v>220</v>
      </c>
    </row>
    <row r="77" spans="1:22" s="12" customFormat="1" ht="11.25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2"/>
      <c r="T77" s="42"/>
      <c r="U77" s="76"/>
      <c r="V77" s="95"/>
    </row>
    <row r="78" spans="1:22" s="19" customFormat="1" ht="17.100000000000001" customHeight="1" x14ac:dyDescent="0.25">
      <c r="A78" s="7" t="s">
        <v>20</v>
      </c>
      <c r="B78" s="18">
        <f>SUM(B79:B80)</f>
        <v>0</v>
      </c>
      <c r="C78" s="18">
        <f t="shared" ref="C78:T78" si="51">SUM(C79:C80)</f>
        <v>0</v>
      </c>
      <c r="D78" s="18">
        <f t="shared" si="51"/>
        <v>0</v>
      </c>
      <c r="E78" s="18">
        <f t="shared" si="51"/>
        <v>0</v>
      </c>
      <c r="F78" s="18">
        <f t="shared" si="51"/>
        <v>0</v>
      </c>
      <c r="G78" s="18">
        <f t="shared" si="51"/>
        <v>0</v>
      </c>
      <c r="H78" s="18">
        <f t="shared" si="51"/>
        <v>0</v>
      </c>
      <c r="I78" s="18">
        <f t="shared" si="51"/>
        <v>0</v>
      </c>
      <c r="J78" s="18">
        <f t="shared" si="51"/>
        <v>0</v>
      </c>
      <c r="K78" s="18">
        <f t="shared" si="51"/>
        <v>8</v>
      </c>
      <c r="L78" s="18">
        <f t="shared" si="51"/>
        <v>7</v>
      </c>
      <c r="M78" s="18">
        <f t="shared" si="51"/>
        <v>7</v>
      </c>
      <c r="N78" s="18">
        <f t="shared" si="51"/>
        <v>0</v>
      </c>
      <c r="O78" s="18">
        <f t="shared" si="51"/>
        <v>14</v>
      </c>
      <c r="P78" s="18">
        <f t="shared" si="51"/>
        <v>15</v>
      </c>
      <c r="Q78" s="18">
        <f t="shared" si="51"/>
        <v>0</v>
      </c>
      <c r="R78" s="18">
        <f t="shared" si="51"/>
        <v>0</v>
      </c>
      <c r="S78" s="18">
        <f t="shared" si="51"/>
        <v>17</v>
      </c>
      <c r="T78" s="18">
        <f t="shared" si="51"/>
        <v>0</v>
      </c>
      <c r="U78" s="71">
        <f>SUM(U79:U81)</f>
        <v>22</v>
      </c>
      <c r="V78" s="89">
        <f>SUM(V79:V81)</f>
        <v>6</v>
      </c>
    </row>
    <row r="79" spans="1:22" s="19" customFormat="1" ht="17.100000000000001" customHeight="1" x14ac:dyDescent="0.25">
      <c r="A79" s="21" t="s">
        <v>103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8</v>
      </c>
      <c r="L79" s="8">
        <v>7</v>
      </c>
      <c r="M79" s="8">
        <v>7</v>
      </c>
      <c r="N79" s="8">
        <v>0</v>
      </c>
      <c r="O79" s="8">
        <v>14</v>
      </c>
      <c r="P79" s="8">
        <v>15</v>
      </c>
      <c r="Q79" s="8"/>
      <c r="R79" s="8"/>
      <c r="S79" s="28"/>
      <c r="T79" s="28"/>
      <c r="U79" s="73"/>
      <c r="V79" s="91"/>
    </row>
    <row r="80" spans="1:22" s="19" customFormat="1" ht="17.100000000000001" customHeight="1" x14ac:dyDescent="0.25">
      <c r="A80" s="49" t="s">
        <v>102</v>
      </c>
      <c r="B80" s="8"/>
      <c r="C80" s="8"/>
      <c r="D80" s="63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28">
        <v>17</v>
      </c>
      <c r="T80" s="62"/>
      <c r="U80" s="73"/>
      <c r="V80" s="91"/>
    </row>
    <row r="81" spans="1:22" ht="17.100000000000001" customHeight="1" x14ac:dyDescent="0.25">
      <c r="A81" t="s">
        <v>101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62"/>
      <c r="U81" s="65">
        <v>22</v>
      </c>
      <c r="V81" s="93">
        <v>6</v>
      </c>
    </row>
    <row r="82" spans="1:22" ht="17.100000000000001" customHeight="1" x14ac:dyDescent="0.25">
      <c r="A82" s="7" t="s">
        <v>24</v>
      </c>
      <c r="B82" s="104">
        <f t="shared" ref="B82:U82" si="52">SUM(B83:B84)</f>
        <v>0</v>
      </c>
      <c r="C82" s="89">
        <f t="shared" si="52"/>
        <v>0</v>
      </c>
      <c r="D82" s="89">
        <f t="shared" si="52"/>
        <v>0</v>
      </c>
      <c r="E82" s="89">
        <f t="shared" si="52"/>
        <v>0</v>
      </c>
      <c r="F82" s="89">
        <f t="shared" si="52"/>
        <v>0</v>
      </c>
      <c r="G82" s="89">
        <f t="shared" si="52"/>
        <v>0</v>
      </c>
      <c r="H82" s="89">
        <f t="shared" si="52"/>
        <v>6</v>
      </c>
      <c r="I82" s="89">
        <f t="shared" si="52"/>
        <v>4</v>
      </c>
      <c r="J82" s="89">
        <f t="shared" si="52"/>
        <v>15</v>
      </c>
      <c r="K82" s="89">
        <f t="shared" si="52"/>
        <v>10</v>
      </c>
      <c r="L82" s="89">
        <f t="shared" si="52"/>
        <v>9</v>
      </c>
      <c r="M82" s="89">
        <f t="shared" si="52"/>
        <v>0</v>
      </c>
      <c r="N82" s="89">
        <f t="shared" si="52"/>
        <v>29</v>
      </c>
      <c r="O82" s="89">
        <f t="shared" si="52"/>
        <v>17</v>
      </c>
      <c r="P82" s="89">
        <f t="shared" si="52"/>
        <v>18</v>
      </c>
      <c r="Q82" s="89">
        <f t="shared" si="52"/>
        <v>0</v>
      </c>
      <c r="R82" s="89">
        <f t="shared" si="52"/>
        <v>18</v>
      </c>
      <c r="S82" s="89">
        <f>SUM(S83:S84)</f>
        <v>16</v>
      </c>
      <c r="T82" s="89">
        <f t="shared" si="52"/>
        <v>0</v>
      </c>
      <c r="U82" s="89">
        <f t="shared" si="52"/>
        <v>13</v>
      </c>
      <c r="V82" s="89">
        <f>SUM(V83:V84)</f>
        <v>1</v>
      </c>
    </row>
    <row r="83" spans="1:22" ht="17.100000000000001" customHeight="1" x14ac:dyDescent="0.25">
      <c r="A83" s="22" t="s">
        <v>100</v>
      </c>
      <c r="B83" s="8"/>
      <c r="C83" s="63"/>
      <c r="D83" s="8"/>
      <c r="E83" s="8"/>
      <c r="F83" s="8"/>
      <c r="G83" s="63"/>
      <c r="H83" s="8">
        <v>6</v>
      </c>
      <c r="I83" s="63">
        <v>4</v>
      </c>
      <c r="J83" s="8">
        <v>15</v>
      </c>
      <c r="K83" s="8">
        <v>10</v>
      </c>
      <c r="L83" s="8">
        <v>9</v>
      </c>
      <c r="M83" s="8"/>
      <c r="N83" s="8">
        <v>29</v>
      </c>
      <c r="O83" s="8">
        <v>17</v>
      </c>
      <c r="P83" s="8">
        <v>7</v>
      </c>
      <c r="Q83" s="8"/>
      <c r="R83" s="29">
        <v>1</v>
      </c>
      <c r="S83" s="28"/>
      <c r="T83" s="28"/>
      <c r="U83" s="65">
        <v>13</v>
      </c>
      <c r="V83" s="93">
        <v>1</v>
      </c>
    </row>
    <row r="84" spans="1:22" s="19" customFormat="1" ht="17.100000000000001" customHeight="1" x14ac:dyDescent="0.25">
      <c r="A84" s="50" t="s">
        <v>99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>
        <v>11</v>
      </c>
      <c r="Q84" s="8"/>
      <c r="R84" s="29">
        <v>17</v>
      </c>
      <c r="S84" s="28">
        <v>16</v>
      </c>
      <c r="T84" s="28"/>
      <c r="U84" s="65"/>
      <c r="V84" s="93"/>
    </row>
    <row r="85" spans="1:22" ht="17.100000000000001" customHeight="1" x14ac:dyDescent="0.25">
      <c r="A85" s="23" t="s">
        <v>25</v>
      </c>
      <c r="B85" s="18">
        <f t="shared" ref="B85:U85" si="53">SUM(B86:B87)</f>
        <v>28</v>
      </c>
      <c r="C85" s="18">
        <f t="shared" si="53"/>
        <v>24</v>
      </c>
      <c r="D85" s="18">
        <f t="shared" si="53"/>
        <v>35</v>
      </c>
      <c r="E85" s="18">
        <f t="shared" si="53"/>
        <v>66</v>
      </c>
      <c r="F85" s="18">
        <f t="shared" si="53"/>
        <v>66</v>
      </c>
      <c r="G85" s="18">
        <f t="shared" si="53"/>
        <v>100</v>
      </c>
      <c r="H85" s="18">
        <f t="shared" si="53"/>
        <v>129</v>
      </c>
      <c r="I85" s="18">
        <f t="shared" si="53"/>
        <v>135</v>
      </c>
      <c r="J85" s="18">
        <f t="shared" si="53"/>
        <v>145</v>
      </c>
      <c r="K85" s="18">
        <f t="shared" si="53"/>
        <v>162</v>
      </c>
      <c r="L85" s="18">
        <f t="shared" si="53"/>
        <v>144</v>
      </c>
      <c r="M85" s="18">
        <f t="shared" si="53"/>
        <v>168</v>
      </c>
      <c r="N85" s="18">
        <f t="shared" si="53"/>
        <v>146</v>
      </c>
      <c r="O85" s="18">
        <f t="shared" si="53"/>
        <v>132</v>
      </c>
      <c r="P85" s="18">
        <f t="shared" si="53"/>
        <v>140</v>
      </c>
      <c r="Q85" s="18">
        <f t="shared" si="53"/>
        <v>119</v>
      </c>
      <c r="R85" s="18">
        <f t="shared" si="53"/>
        <v>99</v>
      </c>
      <c r="S85" s="18">
        <f t="shared" si="53"/>
        <v>101</v>
      </c>
      <c r="T85" s="18">
        <f t="shared" si="53"/>
        <v>88</v>
      </c>
      <c r="U85" s="71">
        <f t="shared" si="53"/>
        <v>71</v>
      </c>
      <c r="V85" s="89">
        <f t="shared" ref="V85" si="54">SUM(V86:V87)</f>
        <v>81</v>
      </c>
    </row>
    <row r="86" spans="1:22" ht="17.100000000000001" customHeight="1" x14ac:dyDescent="0.25">
      <c r="A86" s="21" t="s">
        <v>98</v>
      </c>
      <c r="B86" s="8">
        <v>20</v>
      </c>
      <c r="C86" s="8">
        <v>16</v>
      </c>
      <c r="D86" s="8">
        <v>27</v>
      </c>
      <c r="E86" s="8">
        <v>52</v>
      </c>
      <c r="F86" s="8">
        <v>55</v>
      </c>
      <c r="G86" s="8">
        <v>90</v>
      </c>
      <c r="H86" s="8">
        <v>120</v>
      </c>
      <c r="I86" s="8">
        <v>123</v>
      </c>
      <c r="J86" s="8">
        <v>135</v>
      </c>
      <c r="K86" s="8">
        <v>151</v>
      </c>
      <c r="L86" s="8">
        <v>137</v>
      </c>
      <c r="M86" s="8">
        <v>168</v>
      </c>
      <c r="N86" s="8">
        <v>146</v>
      </c>
      <c r="O86" s="8">
        <v>132</v>
      </c>
      <c r="P86" s="8">
        <v>140</v>
      </c>
      <c r="Q86" s="29">
        <v>119</v>
      </c>
      <c r="R86" s="29">
        <v>99</v>
      </c>
      <c r="S86" s="29">
        <v>101</v>
      </c>
      <c r="T86" s="29">
        <v>88</v>
      </c>
      <c r="U86" s="65">
        <v>71</v>
      </c>
      <c r="V86" s="93">
        <v>81</v>
      </c>
    </row>
    <row r="87" spans="1:22" s="19" customFormat="1" ht="17.100000000000001" customHeight="1" x14ac:dyDescent="0.25">
      <c r="A87" s="21" t="s">
        <v>81</v>
      </c>
      <c r="B87" s="8">
        <v>8</v>
      </c>
      <c r="C87" s="8">
        <v>8</v>
      </c>
      <c r="D87" s="8">
        <v>8</v>
      </c>
      <c r="E87" s="8">
        <v>14</v>
      </c>
      <c r="F87" s="8">
        <v>11</v>
      </c>
      <c r="G87" s="8">
        <v>10</v>
      </c>
      <c r="H87" s="8">
        <v>9</v>
      </c>
      <c r="I87" s="8">
        <v>12</v>
      </c>
      <c r="J87" s="8">
        <v>10</v>
      </c>
      <c r="K87" s="8">
        <v>11</v>
      </c>
      <c r="L87" s="8">
        <v>7</v>
      </c>
      <c r="M87" s="8"/>
      <c r="N87" s="8"/>
      <c r="O87" s="8"/>
      <c r="P87" s="8"/>
      <c r="Q87" s="8"/>
      <c r="R87" s="8"/>
      <c r="S87" s="28"/>
      <c r="T87" s="29"/>
      <c r="U87" s="65"/>
      <c r="V87" s="93"/>
    </row>
    <row r="88" spans="1:22" ht="17.100000000000001" customHeight="1" x14ac:dyDescent="0.25">
      <c r="A88" s="23" t="s">
        <v>33</v>
      </c>
      <c r="B88" s="18">
        <f t="shared" ref="B88:U88" si="55">SUM(B89:B94)</f>
        <v>28</v>
      </c>
      <c r="C88" s="18">
        <f t="shared" si="55"/>
        <v>53</v>
      </c>
      <c r="D88" s="18">
        <f t="shared" si="55"/>
        <v>95</v>
      </c>
      <c r="E88" s="18">
        <f t="shared" si="55"/>
        <v>94</v>
      </c>
      <c r="F88" s="18">
        <f t="shared" si="55"/>
        <v>80</v>
      </c>
      <c r="G88" s="18">
        <f t="shared" si="55"/>
        <v>113</v>
      </c>
      <c r="H88" s="18">
        <f t="shared" si="55"/>
        <v>110</v>
      </c>
      <c r="I88" s="18">
        <f t="shared" si="55"/>
        <v>99</v>
      </c>
      <c r="J88" s="18">
        <f t="shared" si="55"/>
        <v>128</v>
      </c>
      <c r="K88" s="18">
        <f t="shared" si="55"/>
        <v>124</v>
      </c>
      <c r="L88" s="18">
        <f t="shared" si="55"/>
        <v>135</v>
      </c>
      <c r="M88" s="18">
        <f t="shared" si="55"/>
        <v>164</v>
      </c>
      <c r="N88" s="18">
        <f t="shared" si="55"/>
        <v>168</v>
      </c>
      <c r="O88" s="18">
        <f t="shared" si="55"/>
        <v>184</v>
      </c>
      <c r="P88" s="18">
        <f t="shared" si="55"/>
        <v>164</v>
      </c>
      <c r="Q88" s="18">
        <f t="shared" si="55"/>
        <v>171</v>
      </c>
      <c r="R88" s="18">
        <f t="shared" si="55"/>
        <v>180</v>
      </c>
      <c r="S88" s="18">
        <f t="shared" si="55"/>
        <v>167</v>
      </c>
      <c r="T88" s="18">
        <f t="shared" si="55"/>
        <v>154</v>
      </c>
      <c r="U88" s="71">
        <f t="shared" si="55"/>
        <v>143</v>
      </c>
      <c r="V88" s="89">
        <f t="shared" ref="V88" si="56">SUM(V89:V94)</f>
        <v>132</v>
      </c>
    </row>
    <row r="89" spans="1:22" ht="17.100000000000001" customHeight="1" x14ac:dyDescent="0.25">
      <c r="A89" s="23" t="s">
        <v>97</v>
      </c>
      <c r="B89" s="8"/>
      <c r="C89" s="8"/>
      <c r="D89" s="8">
        <v>30</v>
      </c>
      <c r="E89" s="8">
        <v>25</v>
      </c>
      <c r="F89" s="8">
        <v>5</v>
      </c>
      <c r="G89" s="8">
        <v>10</v>
      </c>
      <c r="H89" s="8">
        <v>11</v>
      </c>
      <c r="I89" s="8">
        <v>5</v>
      </c>
      <c r="J89" s="8">
        <v>1</v>
      </c>
      <c r="K89" s="8"/>
      <c r="L89" s="8"/>
      <c r="M89" s="8"/>
      <c r="N89" s="8"/>
      <c r="O89" s="8"/>
      <c r="P89" s="8"/>
      <c r="Q89" s="8"/>
      <c r="R89" s="8"/>
      <c r="S89" s="29"/>
      <c r="T89" s="29"/>
      <c r="V89" s="93"/>
    </row>
    <row r="90" spans="1:22" ht="17.100000000000001" customHeight="1" x14ac:dyDescent="0.25">
      <c r="A90" s="21" t="s">
        <v>96</v>
      </c>
      <c r="B90" s="8"/>
      <c r="C90" s="8"/>
      <c r="D90" s="8"/>
      <c r="E90" s="8"/>
      <c r="F90" s="8">
        <v>1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29"/>
      <c r="T90" s="29"/>
      <c r="V90" s="93"/>
    </row>
    <row r="91" spans="1:22" ht="17.100000000000001" customHeight="1" x14ac:dyDescent="0.25">
      <c r="A91" s="21" t="s">
        <v>95</v>
      </c>
      <c r="B91" s="8"/>
      <c r="C91" s="8"/>
      <c r="D91" s="8"/>
      <c r="E91" s="8"/>
      <c r="F91" s="8"/>
      <c r="G91" s="8"/>
      <c r="H91" s="8"/>
      <c r="I91" s="8"/>
      <c r="J91" s="8">
        <v>20</v>
      </c>
      <c r="K91" s="8">
        <v>30</v>
      </c>
      <c r="L91" s="8">
        <v>63</v>
      </c>
      <c r="M91" s="8">
        <v>96</v>
      </c>
      <c r="N91" s="8">
        <v>115</v>
      </c>
      <c r="O91" s="8">
        <v>142</v>
      </c>
      <c r="P91" s="8">
        <v>131</v>
      </c>
      <c r="Q91" s="29">
        <v>128</v>
      </c>
      <c r="R91" s="29">
        <v>124</v>
      </c>
      <c r="S91" s="29">
        <v>113</v>
      </c>
      <c r="T91" s="29">
        <v>97</v>
      </c>
      <c r="U91" s="65">
        <v>86</v>
      </c>
      <c r="V91" s="93">
        <v>73</v>
      </c>
    </row>
    <row r="92" spans="1:22" ht="17.100000000000001" customHeight="1" x14ac:dyDescent="0.25">
      <c r="A92" s="1" t="s">
        <v>94</v>
      </c>
      <c r="B92" s="8">
        <v>12</v>
      </c>
      <c r="C92" s="8">
        <v>40</v>
      </c>
      <c r="D92" s="8">
        <v>48</v>
      </c>
      <c r="E92" s="8">
        <v>47</v>
      </c>
      <c r="F92" s="8">
        <v>67</v>
      </c>
      <c r="G92" s="8">
        <v>98</v>
      </c>
      <c r="H92" s="8">
        <v>99</v>
      </c>
      <c r="I92" s="8">
        <v>94</v>
      </c>
      <c r="J92" s="8">
        <v>107</v>
      </c>
      <c r="K92" s="8">
        <v>94</v>
      </c>
      <c r="L92" s="8">
        <v>72</v>
      </c>
      <c r="M92" s="8">
        <v>57</v>
      </c>
      <c r="N92" s="8">
        <v>36</v>
      </c>
      <c r="O92" s="8">
        <v>20</v>
      </c>
      <c r="P92" s="8">
        <v>5</v>
      </c>
      <c r="Q92" s="29">
        <v>2</v>
      </c>
      <c r="R92" s="29">
        <v>5</v>
      </c>
      <c r="S92" s="29">
        <v>5</v>
      </c>
      <c r="T92" s="29">
        <v>2</v>
      </c>
      <c r="V92" s="93"/>
    </row>
    <row r="93" spans="1:22" ht="17.100000000000001" customHeight="1" x14ac:dyDescent="0.25">
      <c r="A93" s="1" t="s">
        <v>93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>
        <v>11</v>
      </c>
      <c r="N93" s="8">
        <v>17</v>
      </c>
      <c r="O93" s="8">
        <v>22</v>
      </c>
      <c r="P93" s="8">
        <v>28</v>
      </c>
      <c r="Q93" s="29">
        <v>41</v>
      </c>
      <c r="R93" s="29">
        <v>51</v>
      </c>
      <c r="S93" s="29">
        <v>49</v>
      </c>
      <c r="T93" s="29">
        <v>55</v>
      </c>
      <c r="U93" s="65">
        <v>57</v>
      </c>
      <c r="V93" s="93">
        <v>59</v>
      </c>
    </row>
    <row r="94" spans="1:22" ht="17.100000000000001" customHeight="1" x14ac:dyDescent="0.25">
      <c r="A94" s="1" t="s">
        <v>92</v>
      </c>
      <c r="B94" s="8">
        <v>16</v>
      </c>
      <c r="C94" s="8">
        <v>13</v>
      </c>
      <c r="D94" s="8">
        <v>17</v>
      </c>
      <c r="E94" s="8">
        <v>22</v>
      </c>
      <c r="F94" s="8">
        <v>7</v>
      </c>
      <c r="G94" s="8">
        <v>5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29"/>
      <c r="T94" s="29"/>
      <c r="V94" s="93"/>
    </row>
    <row r="95" spans="1:22" s="19" customFormat="1" ht="17.100000000000001" customHeight="1" x14ac:dyDescent="0.25">
      <c r="A95" s="23" t="s">
        <v>34</v>
      </c>
      <c r="B95" s="18">
        <f>B96</f>
        <v>22</v>
      </c>
      <c r="C95" s="18">
        <f t="shared" ref="C95:V95" si="57">C96</f>
        <v>24</v>
      </c>
      <c r="D95" s="18">
        <f t="shared" si="57"/>
        <v>11</v>
      </c>
      <c r="E95" s="18">
        <f t="shared" si="57"/>
        <v>5</v>
      </c>
      <c r="F95" s="18">
        <f t="shared" si="57"/>
        <v>0</v>
      </c>
      <c r="G95" s="18">
        <f t="shared" si="57"/>
        <v>0</v>
      </c>
      <c r="H95" s="18">
        <f t="shared" si="57"/>
        <v>0</v>
      </c>
      <c r="I95" s="18">
        <f t="shared" si="57"/>
        <v>0</v>
      </c>
      <c r="J95" s="18">
        <f t="shared" si="57"/>
        <v>0</v>
      </c>
      <c r="K95" s="18">
        <f t="shared" si="57"/>
        <v>1</v>
      </c>
      <c r="L95" s="18">
        <f t="shared" si="57"/>
        <v>0</v>
      </c>
      <c r="M95" s="18">
        <f t="shared" si="57"/>
        <v>0</v>
      </c>
      <c r="N95" s="18">
        <f t="shared" si="57"/>
        <v>0</v>
      </c>
      <c r="O95" s="18">
        <f t="shared" si="57"/>
        <v>0</v>
      </c>
      <c r="P95" s="18">
        <f t="shared" si="57"/>
        <v>0</v>
      </c>
      <c r="Q95" s="18">
        <f t="shared" si="57"/>
        <v>0</v>
      </c>
      <c r="R95" s="18">
        <f t="shared" si="57"/>
        <v>0</v>
      </c>
      <c r="S95" s="18">
        <f t="shared" si="57"/>
        <v>0</v>
      </c>
      <c r="T95" s="18">
        <f t="shared" si="57"/>
        <v>0</v>
      </c>
      <c r="U95" s="71">
        <f t="shared" si="57"/>
        <v>0</v>
      </c>
      <c r="V95" s="89">
        <f t="shared" si="57"/>
        <v>0</v>
      </c>
    </row>
    <row r="96" spans="1:22" s="19" customFormat="1" ht="17.100000000000001" customHeight="1" x14ac:dyDescent="0.25">
      <c r="A96" s="24" t="s">
        <v>91</v>
      </c>
      <c r="B96" s="8">
        <v>22</v>
      </c>
      <c r="C96" s="8">
        <v>24</v>
      </c>
      <c r="D96" s="8">
        <v>11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/>
      <c r="Q96" s="8"/>
      <c r="R96" s="8"/>
      <c r="S96" s="29"/>
      <c r="T96" s="29"/>
      <c r="U96" s="73"/>
      <c r="V96" s="91"/>
    </row>
    <row r="97" spans="1:22" s="19" customFormat="1" ht="17.100000000000001" customHeight="1" x14ac:dyDescent="0.25">
      <c r="A97" s="33" t="s">
        <v>30</v>
      </c>
      <c r="B97" s="18">
        <f>B98</f>
        <v>57</v>
      </c>
      <c r="C97" s="18">
        <f t="shared" ref="C97:V97" si="58">C98</f>
        <v>29</v>
      </c>
      <c r="D97" s="18">
        <f t="shared" si="58"/>
        <v>8</v>
      </c>
      <c r="E97" s="18">
        <f t="shared" si="58"/>
        <v>0</v>
      </c>
      <c r="F97" s="18">
        <f t="shared" si="58"/>
        <v>0</v>
      </c>
      <c r="G97" s="18">
        <f t="shared" si="58"/>
        <v>0</v>
      </c>
      <c r="H97" s="18">
        <f t="shared" si="58"/>
        <v>1</v>
      </c>
      <c r="I97" s="18">
        <f t="shared" si="58"/>
        <v>2</v>
      </c>
      <c r="J97" s="18">
        <f t="shared" si="58"/>
        <v>1</v>
      </c>
      <c r="K97" s="18">
        <f t="shared" si="58"/>
        <v>0</v>
      </c>
      <c r="L97" s="18">
        <f t="shared" si="58"/>
        <v>0</v>
      </c>
      <c r="M97" s="18">
        <f t="shared" si="58"/>
        <v>0</v>
      </c>
      <c r="N97" s="18">
        <f t="shared" si="58"/>
        <v>0</v>
      </c>
      <c r="O97" s="18">
        <f t="shared" si="58"/>
        <v>0</v>
      </c>
      <c r="P97" s="18">
        <f t="shared" si="58"/>
        <v>0</v>
      </c>
      <c r="Q97" s="18">
        <f t="shared" si="58"/>
        <v>0</v>
      </c>
      <c r="R97" s="18">
        <f t="shared" si="58"/>
        <v>0</v>
      </c>
      <c r="S97" s="18">
        <f t="shared" si="58"/>
        <v>0</v>
      </c>
      <c r="T97" s="18">
        <f t="shared" si="58"/>
        <v>0</v>
      </c>
      <c r="U97" s="71">
        <f t="shared" si="58"/>
        <v>0</v>
      </c>
      <c r="V97" s="89">
        <f t="shared" si="58"/>
        <v>0</v>
      </c>
    </row>
    <row r="98" spans="1:22" s="19" customFormat="1" ht="17.100000000000001" customHeight="1" x14ac:dyDescent="0.25">
      <c r="A98" s="22" t="s">
        <v>36</v>
      </c>
      <c r="B98" s="8">
        <v>57</v>
      </c>
      <c r="C98" s="8">
        <v>29</v>
      </c>
      <c r="D98" s="8">
        <v>8</v>
      </c>
      <c r="E98" s="8">
        <v>0</v>
      </c>
      <c r="F98" s="8">
        <v>0</v>
      </c>
      <c r="G98" s="8">
        <v>0</v>
      </c>
      <c r="H98" s="8">
        <v>1</v>
      </c>
      <c r="I98" s="8">
        <v>2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29"/>
      <c r="T98" s="29"/>
      <c r="U98" s="73"/>
      <c r="V98" s="91"/>
    </row>
    <row r="99" spans="1:22" ht="17.100000000000001" customHeight="1" x14ac:dyDescent="0.25">
      <c r="A99" s="1"/>
    </row>
    <row r="100" spans="1:22" ht="17.100000000000001" customHeight="1" x14ac:dyDescent="0.25">
      <c r="A100" s="1"/>
    </row>
    <row r="101" spans="1:22" ht="15" customHeight="1" x14ac:dyDescent="0.25">
      <c r="A101" s="105" t="s">
        <v>3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</row>
    <row r="102" spans="1:22" s="6" customFormat="1" ht="17.100000000000001" customHeight="1" x14ac:dyDescent="0.25">
      <c r="A102" s="105" t="s">
        <v>37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65"/>
      <c r="V102" s="65"/>
    </row>
    <row r="103" spans="1:22" s="19" customFormat="1" ht="15" x14ac:dyDescent="0.25">
      <c r="A103" s="1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1"/>
      <c r="T103" s="37"/>
      <c r="U103" s="65"/>
      <c r="V103" s="65"/>
    </row>
    <row r="104" spans="1:22" s="12" customFormat="1" ht="17.100000000000001" customHeight="1" x14ac:dyDescent="0.25">
      <c r="A104" s="3" t="s">
        <v>5</v>
      </c>
      <c r="B104" s="4">
        <v>2005</v>
      </c>
      <c r="C104" s="4">
        <v>2006</v>
      </c>
      <c r="D104" s="4">
        <v>2007</v>
      </c>
      <c r="E104" s="5">
        <v>2008</v>
      </c>
      <c r="F104" s="4">
        <v>2009</v>
      </c>
      <c r="G104" s="5">
        <v>2010</v>
      </c>
      <c r="H104" s="4">
        <v>2011</v>
      </c>
      <c r="I104" s="4">
        <v>2012</v>
      </c>
      <c r="J104" s="4">
        <v>2013</v>
      </c>
      <c r="K104" s="4">
        <v>2014</v>
      </c>
      <c r="L104" s="4">
        <v>2015</v>
      </c>
      <c r="M104" s="5">
        <v>2016</v>
      </c>
      <c r="N104" s="4">
        <v>2017</v>
      </c>
      <c r="O104" s="4">
        <v>2018</v>
      </c>
      <c r="P104" s="4">
        <v>2019</v>
      </c>
      <c r="Q104" s="4">
        <v>2020</v>
      </c>
      <c r="R104" s="4">
        <v>2021</v>
      </c>
      <c r="S104" s="4">
        <v>2022</v>
      </c>
      <c r="T104" s="4">
        <v>2023</v>
      </c>
      <c r="U104" s="110">
        <v>2024</v>
      </c>
      <c r="V104" s="108">
        <v>2025</v>
      </c>
    </row>
    <row r="105" spans="1:22" s="12" customFormat="1" ht="6.75" customHeight="1" x14ac:dyDescent="0.25">
      <c r="A105" s="2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29"/>
      <c r="T105" s="29"/>
      <c r="U105" s="73"/>
      <c r="V105" s="98"/>
    </row>
    <row r="106" spans="1:22" s="12" customFormat="1" ht="17.100000000000001" customHeight="1" x14ac:dyDescent="0.25">
      <c r="A106" s="51" t="s">
        <v>38</v>
      </c>
      <c r="B106" s="52">
        <f t="shared" ref="B106:U106" si="59">B114+B111+B124+B108+B122+B119</f>
        <v>41</v>
      </c>
      <c r="C106" s="52">
        <f t="shared" si="59"/>
        <v>44</v>
      </c>
      <c r="D106" s="52">
        <f t="shared" si="59"/>
        <v>37</v>
      </c>
      <c r="E106" s="52">
        <f t="shared" si="59"/>
        <v>38</v>
      </c>
      <c r="F106" s="52">
        <f>F114+F111+F124+F108+F122+F119</f>
        <v>60</v>
      </c>
      <c r="G106" s="52">
        <f t="shared" si="59"/>
        <v>39</v>
      </c>
      <c r="H106" s="52">
        <f t="shared" si="59"/>
        <v>32</v>
      </c>
      <c r="I106" s="52">
        <f t="shared" si="59"/>
        <v>58</v>
      </c>
      <c r="J106" s="52">
        <f t="shared" si="59"/>
        <v>78</v>
      </c>
      <c r="K106" s="52">
        <f t="shared" si="59"/>
        <v>84</v>
      </c>
      <c r="L106" s="52">
        <f t="shared" si="59"/>
        <v>107</v>
      </c>
      <c r="M106" s="52">
        <f t="shared" si="59"/>
        <v>127</v>
      </c>
      <c r="N106" s="52">
        <f t="shared" si="59"/>
        <v>120</v>
      </c>
      <c r="O106" s="52">
        <f t="shared" si="59"/>
        <v>107</v>
      </c>
      <c r="P106" s="52">
        <f t="shared" si="59"/>
        <v>87</v>
      </c>
      <c r="Q106" s="52">
        <f t="shared" si="59"/>
        <v>84</v>
      </c>
      <c r="R106" s="52">
        <f t="shared" si="59"/>
        <v>85</v>
      </c>
      <c r="S106" s="52">
        <f t="shared" si="59"/>
        <v>86</v>
      </c>
      <c r="T106" s="52">
        <f t="shared" si="59"/>
        <v>80</v>
      </c>
      <c r="U106" s="79">
        <f t="shared" si="59"/>
        <v>113</v>
      </c>
      <c r="V106" s="99">
        <f t="shared" ref="V106" si="60">V114+V111+V124+V108+V122+V119</f>
        <v>138</v>
      </c>
    </row>
    <row r="107" spans="1:22" ht="17.10000000000000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2"/>
      <c r="T107" s="42"/>
      <c r="U107" s="76"/>
      <c r="V107" s="95"/>
    </row>
    <row r="108" spans="1:22" ht="17.100000000000001" customHeight="1" x14ac:dyDescent="0.25">
      <c r="A108" s="7" t="s">
        <v>20</v>
      </c>
      <c r="B108" s="18">
        <f>B109</f>
        <v>0</v>
      </c>
      <c r="C108" s="18">
        <f t="shared" ref="C108:T108" si="61">C109</f>
        <v>0</v>
      </c>
      <c r="D108" s="18">
        <f t="shared" si="61"/>
        <v>0</v>
      </c>
      <c r="E108" s="18">
        <f t="shared" si="61"/>
        <v>0</v>
      </c>
      <c r="F108" s="18">
        <f t="shared" si="61"/>
        <v>0</v>
      </c>
      <c r="G108" s="18">
        <f t="shared" si="61"/>
        <v>0</v>
      </c>
      <c r="H108" s="18">
        <f t="shared" si="61"/>
        <v>0</v>
      </c>
      <c r="I108" s="18">
        <f t="shared" si="61"/>
        <v>0</v>
      </c>
      <c r="J108" s="64">
        <f t="shared" si="61"/>
        <v>1</v>
      </c>
      <c r="K108" s="18">
        <f t="shared" si="61"/>
        <v>1</v>
      </c>
      <c r="L108" s="18">
        <f t="shared" si="61"/>
        <v>0</v>
      </c>
      <c r="M108" s="18">
        <f t="shared" si="61"/>
        <v>0</v>
      </c>
      <c r="N108" s="18">
        <f t="shared" si="61"/>
        <v>0</v>
      </c>
      <c r="O108" s="18">
        <f t="shared" si="61"/>
        <v>0</v>
      </c>
      <c r="P108" s="18">
        <f t="shared" si="61"/>
        <v>0</v>
      </c>
      <c r="Q108" s="18">
        <f t="shared" si="61"/>
        <v>0</v>
      </c>
      <c r="R108" s="18">
        <f t="shared" si="61"/>
        <v>0</v>
      </c>
      <c r="S108" s="18">
        <f t="shared" si="61"/>
        <v>0</v>
      </c>
      <c r="T108" s="18">
        <f t="shared" si="61"/>
        <v>0</v>
      </c>
      <c r="U108" s="71">
        <f>SUM(U109:U110)</f>
        <v>8</v>
      </c>
      <c r="V108" s="89">
        <f>SUM(V109:V110)</f>
        <v>6</v>
      </c>
    </row>
    <row r="109" spans="1:22" ht="17.100000000000001" customHeight="1" x14ac:dyDescent="0.25">
      <c r="A109" s="21" t="s">
        <v>89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28"/>
      <c r="T109" s="62"/>
      <c r="V109" s="93"/>
    </row>
    <row r="110" spans="1:22" ht="17.100000000000001" customHeight="1" x14ac:dyDescent="0.25">
      <c r="A110" t="s">
        <v>90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62"/>
      <c r="U110" s="65">
        <v>8</v>
      </c>
      <c r="V110" s="93">
        <v>6</v>
      </c>
    </row>
    <row r="111" spans="1:22" s="19" customFormat="1" ht="17.100000000000001" customHeight="1" x14ac:dyDescent="0.25">
      <c r="A111" s="23" t="s">
        <v>24</v>
      </c>
      <c r="B111" s="8">
        <f>SUM(B112:B113)</f>
        <v>0</v>
      </c>
      <c r="C111" s="8">
        <f t="shared" ref="C111:U111" si="62">SUM(C112:C113)</f>
        <v>0</v>
      </c>
      <c r="D111" s="8">
        <f t="shared" si="62"/>
        <v>0</v>
      </c>
      <c r="E111" s="8">
        <f t="shared" si="62"/>
        <v>0</v>
      </c>
      <c r="F111" s="8">
        <f t="shared" si="62"/>
        <v>2</v>
      </c>
      <c r="G111" s="8">
        <f t="shared" si="62"/>
        <v>0</v>
      </c>
      <c r="H111" s="8">
        <f t="shared" si="62"/>
        <v>0</v>
      </c>
      <c r="I111" s="8">
        <f t="shared" si="62"/>
        <v>0</v>
      </c>
      <c r="J111" s="8">
        <f t="shared" si="62"/>
        <v>0</v>
      </c>
      <c r="K111" s="8">
        <f t="shared" si="62"/>
        <v>0</v>
      </c>
      <c r="L111" s="8">
        <f t="shared" si="62"/>
        <v>0</v>
      </c>
      <c r="M111" s="8">
        <f t="shared" si="62"/>
        <v>0</v>
      </c>
      <c r="N111" s="8">
        <f t="shared" si="62"/>
        <v>0</v>
      </c>
      <c r="O111" s="8">
        <f t="shared" si="62"/>
        <v>0</v>
      </c>
      <c r="P111" s="8">
        <f t="shared" si="62"/>
        <v>0</v>
      </c>
      <c r="Q111" s="8">
        <f t="shared" si="62"/>
        <v>0</v>
      </c>
      <c r="R111" s="8">
        <f t="shared" si="62"/>
        <v>0</v>
      </c>
      <c r="S111" s="8">
        <f t="shared" si="62"/>
        <v>0</v>
      </c>
      <c r="T111" s="63">
        <f t="shared" si="62"/>
        <v>0</v>
      </c>
      <c r="U111" s="70">
        <f t="shared" si="62"/>
        <v>0</v>
      </c>
      <c r="V111" s="88">
        <f t="shared" ref="V111" si="63">SUM(V112:V113)</f>
        <v>0</v>
      </c>
    </row>
    <row r="112" spans="1:22" ht="17.100000000000001" customHeight="1" x14ac:dyDescent="0.25">
      <c r="A112" s="21" t="s">
        <v>89</v>
      </c>
      <c r="B112" s="8"/>
      <c r="C112" s="8"/>
      <c r="D112" s="8"/>
      <c r="E112" s="63"/>
      <c r="F112" s="8">
        <v>1</v>
      </c>
      <c r="G112" s="8"/>
      <c r="H112" s="8"/>
      <c r="I112" s="63"/>
      <c r="J112" s="8"/>
      <c r="K112" s="8"/>
      <c r="L112" s="63"/>
      <c r="M112" s="8"/>
      <c r="N112" s="8"/>
      <c r="O112" s="8"/>
      <c r="P112" s="8"/>
      <c r="Q112" s="63"/>
      <c r="R112" s="8"/>
      <c r="S112" s="28"/>
      <c r="T112" s="62"/>
      <c r="V112" s="93"/>
    </row>
    <row r="113" spans="1:22" ht="17.100000000000001" customHeight="1" x14ac:dyDescent="0.25">
      <c r="A113" s="21" t="s">
        <v>88</v>
      </c>
      <c r="B113" s="8"/>
      <c r="C113" s="8"/>
      <c r="D113" s="8"/>
      <c r="E113" s="8"/>
      <c r="F113" s="8">
        <v>1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28"/>
      <c r="T113" s="28"/>
      <c r="V113" s="93"/>
    </row>
    <row r="114" spans="1:22" ht="17.100000000000001" customHeight="1" x14ac:dyDescent="0.25">
      <c r="A114" s="7" t="s">
        <v>25</v>
      </c>
      <c r="B114" s="18">
        <f>SUM(B115:B118)</f>
        <v>1</v>
      </c>
      <c r="C114" s="18">
        <f t="shared" ref="C114:U114" si="64">SUM(C115:C118)</f>
        <v>0</v>
      </c>
      <c r="D114" s="18">
        <f t="shared" si="64"/>
        <v>0</v>
      </c>
      <c r="E114" s="18">
        <f t="shared" si="64"/>
        <v>0</v>
      </c>
      <c r="F114" s="18">
        <f t="shared" si="64"/>
        <v>0</v>
      </c>
      <c r="G114" s="18">
        <f t="shared" si="64"/>
        <v>0</v>
      </c>
      <c r="H114" s="18">
        <f t="shared" si="64"/>
        <v>4</v>
      </c>
      <c r="I114" s="18">
        <f t="shared" si="64"/>
        <v>17</v>
      </c>
      <c r="J114" s="18">
        <f t="shared" si="64"/>
        <v>26</v>
      </c>
      <c r="K114" s="18">
        <f t="shared" si="64"/>
        <v>38</v>
      </c>
      <c r="L114" s="18">
        <f t="shared" si="64"/>
        <v>67</v>
      </c>
      <c r="M114" s="18">
        <f t="shared" si="64"/>
        <v>89</v>
      </c>
      <c r="N114" s="18">
        <f t="shared" si="64"/>
        <v>81</v>
      </c>
      <c r="O114" s="18">
        <f t="shared" si="64"/>
        <v>67</v>
      </c>
      <c r="P114" s="18">
        <f t="shared" si="64"/>
        <v>52</v>
      </c>
      <c r="Q114" s="18">
        <f t="shared" si="64"/>
        <v>39</v>
      </c>
      <c r="R114" s="18">
        <f t="shared" si="64"/>
        <v>48</v>
      </c>
      <c r="S114" s="18">
        <f t="shared" si="64"/>
        <v>44</v>
      </c>
      <c r="T114" s="18">
        <f t="shared" si="64"/>
        <v>30</v>
      </c>
      <c r="U114" s="71">
        <f t="shared" si="64"/>
        <v>36</v>
      </c>
      <c r="V114" s="89">
        <f t="shared" ref="V114" si="65">SUM(V115:V118)</f>
        <v>61</v>
      </c>
    </row>
    <row r="115" spans="1:22" ht="17.100000000000001" customHeight="1" x14ac:dyDescent="0.25">
      <c r="A115" s="21" t="s">
        <v>87</v>
      </c>
      <c r="B115" s="8"/>
      <c r="C115" s="8"/>
      <c r="D115" s="8"/>
      <c r="E115" s="8"/>
      <c r="F115" s="8"/>
      <c r="G115" s="8"/>
      <c r="H115" s="8">
        <v>1</v>
      </c>
      <c r="I115" s="8">
        <v>7</v>
      </c>
      <c r="J115" s="8">
        <v>10</v>
      </c>
      <c r="K115" s="8">
        <v>6</v>
      </c>
      <c r="L115" s="8">
        <v>18</v>
      </c>
      <c r="M115" s="8">
        <v>26</v>
      </c>
      <c r="N115" s="8">
        <v>23</v>
      </c>
      <c r="O115" s="8">
        <v>22</v>
      </c>
      <c r="P115" s="8">
        <v>14</v>
      </c>
      <c r="Q115" s="29">
        <v>12</v>
      </c>
      <c r="R115" s="29">
        <v>12</v>
      </c>
      <c r="S115" s="28">
        <v>11</v>
      </c>
      <c r="T115" s="29">
        <v>7</v>
      </c>
      <c r="U115" s="65">
        <v>12</v>
      </c>
      <c r="V115" s="93">
        <v>29</v>
      </c>
    </row>
    <row r="116" spans="1:22" s="19" customFormat="1" ht="17.100000000000001" customHeight="1" x14ac:dyDescent="0.25">
      <c r="A116" s="1" t="s">
        <v>86</v>
      </c>
      <c r="B116" s="8"/>
      <c r="C116" s="8"/>
      <c r="D116" s="8"/>
      <c r="E116" s="8"/>
      <c r="F116" s="8"/>
      <c r="G116" s="8"/>
      <c r="H116" s="8"/>
      <c r="I116" s="8">
        <v>4</v>
      </c>
      <c r="J116" s="8">
        <v>8</v>
      </c>
      <c r="K116" s="8">
        <v>12</v>
      </c>
      <c r="L116" s="8">
        <v>21</v>
      </c>
      <c r="M116" s="8">
        <v>34</v>
      </c>
      <c r="N116" s="8">
        <v>31</v>
      </c>
      <c r="O116" s="8">
        <v>25</v>
      </c>
      <c r="P116" s="8">
        <v>15</v>
      </c>
      <c r="Q116" s="29">
        <v>9</v>
      </c>
      <c r="R116" s="29">
        <v>12</v>
      </c>
      <c r="S116" s="28">
        <v>12</v>
      </c>
      <c r="T116" s="29">
        <v>4</v>
      </c>
      <c r="U116" s="65">
        <v>4</v>
      </c>
      <c r="V116" s="93">
        <v>4</v>
      </c>
    </row>
    <row r="117" spans="1:22" ht="17.100000000000001" customHeight="1" x14ac:dyDescent="0.25">
      <c r="A117" s="21" t="s">
        <v>85</v>
      </c>
      <c r="B117" s="8">
        <v>1</v>
      </c>
      <c r="C117" s="8"/>
      <c r="D117" s="8"/>
      <c r="E117" s="8"/>
      <c r="F117" s="8"/>
      <c r="G117" s="8"/>
      <c r="H117" s="8"/>
      <c r="I117" s="8"/>
      <c r="J117" s="8">
        <v>2</v>
      </c>
      <c r="K117" s="8">
        <v>7</v>
      </c>
      <c r="L117" s="8">
        <v>11</v>
      </c>
      <c r="M117" s="8">
        <v>13</v>
      </c>
      <c r="N117" s="8">
        <v>13</v>
      </c>
      <c r="O117" s="8">
        <v>8</v>
      </c>
      <c r="P117" s="8">
        <v>14</v>
      </c>
      <c r="Q117" s="29">
        <v>11</v>
      </c>
      <c r="R117" s="29">
        <v>14</v>
      </c>
      <c r="S117" s="28">
        <v>13</v>
      </c>
      <c r="T117" s="29">
        <v>11</v>
      </c>
      <c r="U117" s="65">
        <v>11</v>
      </c>
      <c r="V117" s="93">
        <v>20</v>
      </c>
    </row>
    <row r="118" spans="1:22" ht="17.100000000000001" customHeight="1" x14ac:dyDescent="0.25">
      <c r="A118" s="21" t="s">
        <v>84</v>
      </c>
      <c r="B118" s="8"/>
      <c r="C118" s="8"/>
      <c r="D118" s="8"/>
      <c r="E118" s="8"/>
      <c r="F118" s="8"/>
      <c r="G118" s="8"/>
      <c r="H118" s="8">
        <v>3</v>
      </c>
      <c r="I118" s="8">
        <v>6</v>
      </c>
      <c r="J118" s="8">
        <v>6</v>
      </c>
      <c r="K118" s="8">
        <v>13</v>
      </c>
      <c r="L118" s="8">
        <v>17</v>
      </c>
      <c r="M118" s="8">
        <v>16</v>
      </c>
      <c r="N118" s="8">
        <v>14</v>
      </c>
      <c r="O118" s="8">
        <v>12</v>
      </c>
      <c r="P118" s="8">
        <v>9</v>
      </c>
      <c r="Q118" s="29">
        <v>7</v>
      </c>
      <c r="R118" s="29">
        <v>10</v>
      </c>
      <c r="S118" s="28">
        <v>8</v>
      </c>
      <c r="T118" s="29">
        <v>8</v>
      </c>
      <c r="U118" s="65">
        <v>9</v>
      </c>
      <c r="V118" s="93">
        <v>8</v>
      </c>
    </row>
    <row r="119" spans="1:22" s="19" customFormat="1" ht="17.100000000000001" customHeight="1" x14ac:dyDescent="0.25">
      <c r="A119" s="7" t="s">
        <v>33</v>
      </c>
      <c r="B119" s="18">
        <f t="shared" ref="B119:U119" si="66">SUM(B120:B121)</f>
        <v>0</v>
      </c>
      <c r="C119" s="18">
        <f t="shared" si="66"/>
        <v>0</v>
      </c>
      <c r="D119" s="18">
        <f t="shared" si="66"/>
        <v>23</v>
      </c>
      <c r="E119" s="18">
        <f t="shared" si="66"/>
        <v>38</v>
      </c>
      <c r="F119" s="18">
        <f t="shared" si="66"/>
        <v>51</v>
      </c>
      <c r="G119" s="18">
        <f t="shared" si="66"/>
        <v>39</v>
      </c>
      <c r="H119" s="18">
        <f t="shared" si="66"/>
        <v>28</v>
      </c>
      <c r="I119" s="18">
        <f t="shared" si="66"/>
        <v>41</v>
      </c>
      <c r="J119" s="18">
        <f t="shared" si="66"/>
        <v>51</v>
      </c>
      <c r="K119" s="18">
        <f t="shared" si="66"/>
        <v>45</v>
      </c>
      <c r="L119" s="18">
        <f t="shared" si="66"/>
        <v>40</v>
      </c>
      <c r="M119" s="18">
        <f t="shared" si="66"/>
        <v>38</v>
      </c>
      <c r="N119" s="18">
        <f t="shared" si="66"/>
        <v>39</v>
      </c>
      <c r="O119" s="18">
        <f t="shared" si="66"/>
        <v>40</v>
      </c>
      <c r="P119" s="18">
        <f t="shared" si="66"/>
        <v>35</v>
      </c>
      <c r="Q119" s="18">
        <f t="shared" si="66"/>
        <v>45</v>
      </c>
      <c r="R119" s="18">
        <f t="shared" si="66"/>
        <v>37</v>
      </c>
      <c r="S119" s="18">
        <f t="shared" si="66"/>
        <v>42</v>
      </c>
      <c r="T119" s="18">
        <f t="shared" si="66"/>
        <v>50</v>
      </c>
      <c r="U119" s="71">
        <f t="shared" si="66"/>
        <v>69</v>
      </c>
      <c r="V119" s="89">
        <f t="shared" ref="V119" si="67">SUM(V120:V121)</f>
        <v>71</v>
      </c>
    </row>
    <row r="120" spans="1:22" ht="17.100000000000001" customHeight="1" x14ac:dyDescent="0.25">
      <c r="A120" s="21" t="s">
        <v>81</v>
      </c>
      <c r="B120" s="8"/>
      <c r="C120" s="8"/>
      <c r="D120" s="8">
        <v>23</v>
      </c>
      <c r="E120" s="8">
        <v>38</v>
      </c>
      <c r="F120" s="8">
        <v>51</v>
      </c>
      <c r="G120" s="8">
        <v>39</v>
      </c>
      <c r="H120" s="8">
        <v>28</v>
      </c>
      <c r="I120" s="8">
        <v>33</v>
      </c>
      <c r="J120" s="8">
        <v>46</v>
      </c>
      <c r="K120" s="8">
        <v>45</v>
      </c>
      <c r="L120" s="8">
        <v>40</v>
      </c>
      <c r="M120" s="8">
        <v>38</v>
      </c>
      <c r="N120" s="8">
        <v>39</v>
      </c>
      <c r="O120" s="8">
        <v>40</v>
      </c>
      <c r="P120" s="8">
        <v>35</v>
      </c>
      <c r="Q120" s="29">
        <v>45</v>
      </c>
      <c r="R120" s="29">
        <v>37</v>
      </c>
      <c r="S120" s="28">
        <v>42</v>
      </c>
      <c r="T120" s="29">
        <v>50</v>
      </c>
      <c r="U120" s="65">
        <v>69</v>
      </c>
      <c r="V120" s="93">
        <v>71</v>
      </c>
    </row>
    <row r="121" spans="1:22" s="19" customFormat="1" ht="17.100000000000001" customHeight="1" x14ac:dyDescent="0.25">
      <c r="A121" s="1" t="s">
        <v>83</v>
      </c>
      <c r="B121" s="8"/>
      <c r="C121" s="8"/>
      <c r="D121" s="8"/>
      <c r="E121" s="8"/>
      <c r="F121" s="8"/>
      <c r="G121" s="8"/>
      <c r="H121" s="8"/>
      <c r="I121" s="8">
        <v>8</v>
      </c>
      <c r="J121" s="8">
        <v>5</v>
      </c>
      <c r="K121" s="8"/>
      <c r="L121" s="8"/>
      <c r="M121" s="8"/>
      <c r="N121" s="8"/>
      <c r="O121" s="8"/>
      <c r="P121" s="8"/>
      <c r="Q121" s="8"/>
      <c r="R121" s="8"/>
      <c r="S121" s="28"/>
      <c r="T121" s="29"/>
      <c r="U121" s="65"/>
      <c r="V121" s="93"/>
    </row>
    <row r="122" spans="1:22" ht="17.100000000000001" customHeight="1" x14ac:dyDescent="0.25">
      <c r="A122" s="19" t="s">
        <v>39</v>
      </c>
      <c r="B122" s="18">
        <f>B123</f>
        <v>0</v>
      </c>
      <c r="C122" s="18">
        <f t="shared" ref="C122:S122" si="68">C123</f>
        <v>7</v>
      </c>
      <c r="D122" s="18">
        <f t="shared" si="68"/>
        <v>6</v>
      </c>
      <c r="E122" s="18">
        <f t="shared" si="68"/>
        <v>0</v>
      </c>
      <c r="F122" s="18">
        <f t="shared" si="68"/>
        <v>7</v>
      </c>
      <c r="G122" s="18">
        <f t="shared" si="68"/>
        <v>0</v>
      </c>
      <c r="H122" s="18">
        <f t="shared" si="68"/>
        <v>0</v>
      </c>
      <c r="I122" s="18">
        <f t="shared" si="68"/>
        <v>0</v>
      </c>
      <c r="J122" s="18">
        <f t="shared" si="68"/>
        <v>0</v>
      </c>
      <c r="K122" s="18">
        <f t="shared" si="68"/>
        <v>0</v>
      </c>
      <c r="L122" s="18">
        <f t="shared" si="68"/>
        <v>0</v>
      </c>
      <c r="M122" s="18">
        <f t="shared" si="68"/>
        <v>0</v>
      </c>
      <c r="N122" s="18">
        <f t="shared" si="68"/>
        <v>0</v>
      </c>
      <c r="O122" s="18">
        <f t="shared" si="68"/>
        <v>0</v>
      </c>
      <c r="P122" s="18">
        <f t="shared" si="68"/>
        <v>0</v>
      </c>
      <c r="Q122" s="18">
        <f t="shared" si="68"/>
        <v>0</v>
      </c>
      <c r="R122" s="18">
        <f t="shared" si="68"/>
        <v>0</v>
      </c>
      <c r="S122" s="18">
        <f t="shared" si="68"/>
        <v>0</v>
      </c>
      <c r="T122" s="18"/>
      <c r="U122" s="73"/>
      <c r="V122" s="91"/>
    </row>
    <row r="123" spans="1:22" ht="17.100000000000001" customHeight="1" x14ac:dyDescent="0.25">
      <c r="A123" s="1" t="s">
        <v>82</v>
      </c>
      <c r="B123" s="8">
        <v>0</v>
      </c>
      <c r="C123" s="8">
        <v>7</v>
      </c>
      <c r="D123" s="8">
        <v>6</v>
      </c>
      <c r="E123" s="8">
        <v>0</v>
      </c>
      <c r="F123" s="8">
        <v>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28"/>
      <c r="T123" s="29"/>
      <c r="V123" s="93"/>
    </row>
    <row r="124" spans="1:22" s="12" customFormat="1" ht="17.100000000000001" customHeight="1" x14ac:dyDescent="0.25">
      <c r="A124" s="33" t="s">
        <v>30</v>
      </c>
      <c r="B124" s="18">
        <f>B125</f>
        <v>40</v>
      </c>
      <c r="C124" s="18">
        <f t="shared" ref="C124:S124" si="69">C125</f>
        <v>37</v>
      </c>
      <c r="D124" s="18">
        <f t="shared" si="69"/>
        <v>8</v>
      </c>
      <c r="E124" s="18">
        <f t="shared" si="69"/>
        <v>0</v>
      </c>
      <c r="F124" s="18">
        <f t="shared" si="69"/>
        <v>0</v>
      </c>
      <c r="G124" s="18">
        <f t="shared" si="69"/>
        <v>0</v>
      </c>
      <c r="H124" s="18">
        <f t="shared" si="69"/>
        <v>0</v>
      </c>
      <c r="I124" s="18">
        <f t="shared" si="69"/>
        <v>0</v>
      </c>
      <c r="J124" s="18">
        <f t="shared" si="69"/>
        <v>0</v>
      </c>
      <c r="K124" s="18">
        <f t="shared" si="69"/>
        <v>0</v>
      </c>
      <c r="L124" s="18">
        <f t="shared" si="69"/>
        <v>0</v>
      </c>
      <c r="M124" s="18">
        <f t="shared" si="69"/>
        <v>0</v>
      </c>
      <c r="N124" s="18">
        <f t="shared" si="69"/>
        <v>0</v>
      </c>
      <c r="O124" s="18">
        <f t="shared" si="69"/>
        <v>0</v>
      </c>
      <c r="P124" s="18">
        <f t="shared" si="69"/>
        <v>0</v>
      </c>
      <c r="Q124" s="18">
        <f t="shared" si="69"/>
        <v>0</v>
      </c>
      <c r="R124" s="18">
        <f t="shared" si="69"/>
        <v>0</v>
      </c>
      <c r="S124" s="18">
        <f t="shared" si="69"/>
        <v>0</v>
      </c>
      <c r="T124" s="18"/>
      <c r="U124" s="73"/>
      <c r="V124" s="91"/>
    </row>
    <row r="125" spans="1:22" s="12" customFormat="1" ht="15" customHeight="1" x14ac:dyDescent="0.25">
      <c r="A125" s="24" t="s">
        <v>81</v>
      </c>
      <c r="B125" s="8">
        <v>40</v>
      </c>
      <c r="C125" s="8">
        <v>37</v>
      </c>
      <c r="D125" s="8">
        <v>8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28"/>
      <c r="T125" s="29"/>
      <c r="U125" s="65"/>
      <c r="V125" s="93"/>
    </row>
    <row r="126" spans="1:22" s="19" customFormat="1" ht="17.100000000000001" customHeight="1" x14ac:dyDescent="0.25">
      <c r="A126" s="21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28"/>
      <c r="T126" s="28"/>
      <c r="U126" s="65"/>
      <c r="V126" s="93"/>
    </row>
    <row r="127" spans="1:22" ht="17.100000000000001" customHeight="1" x14ac:dyDescent="0.25">
      <c r="A127" s="53" t="s">
        <v>40</v>
      </c>
      <c r="B127" s="54">
        <f t="shared" ref="B127:U127" si="70">B129+B134+B140</f>
        <v>205</v>
      </c>
      <c r="C127" s="54">
        <f t="shared" si="70"/>
        <v>167</v>
      </c>
      <c r="D127" s="54">
        <f t="shared" si="70"/>
        <v>174</v>
      </c>
      <c r="E127" s="54">
        <f t="shared" si="70"/>
        <v>169</v>
      </c>
      <c r="F127" s="54">
        <f t="shared" si="70"/>
        <v>161</v>
      </c>
      <c r="G127" s="54">
        <f t="shared" si="70"/>
        <v>134</v>
      </c>
      <c r="H127" s="54">
        <f t="shared" si="70"/>
        <v>106</v>
      </c>
      <c r="I127" s="54">
        <f t="shared" si="70"/>
        <v>99</v>
      </c>
      <c r="J127" s="54">
        <f t="shared" si="70"/>
        <v>100</v>
      </c>
      <c r="K127" s="54">
        <f t="shared" si="70"/>
        <v>95</v>
      </c>
      <c r="L127" s="54">
        <f t="shared" si="70"/>
        <v>99</v>
      </c>
      <c r="M127" s="54">
        <f t="shared" si="70"/>
        <v>112</v>
      </c>
      <c r="N127" s="54">
        <f t="shared" si="70"/>
        <v>131</v>
      </c>
      <c r="O127" s="54">
        <f t="shared" si="70"/>
        <v>123</v>
      </c>
      <c r="P127" s="54">
        <f t="shared" si="70"/>
        <v>129</v>
      </c>
      <c r="Q127" s="54">
        <f t="shared" si="70"/>
        <v>120</v>
      </c>
      <c r="R127" s="54">
        <f t="shared" si="70"/>
        <v>161</v>
      </c>
      <c r="S127" s="54">
        <f t="shared" si="70"/>
        <v>160</v>
      </c>
      <c r="T127" s="54">
        <f t="shared" si="70"/>
        <v>198</v>
      </c>
      <c r="U127" s="80">
        <f t="shared" si="70"/>
        <v>281</v>
      </c>
      <c r="V127" s="100">
        <f t="shared" ref="V127" si="71">V129+V134+V140</f>
        <v>321</v>
      </c>
    </row>
    <row r="128" spans="1:22" ht="17.10000000000000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2"/>
      <c r="T128" s="42"/>
      <c r="U128" s="76"/>
      <c r="V128" s="95"/>
    </row>
    <row r="129" spans="1:22" ht="17.100000000000001" customHeight="1" x14ac:dyDescent="0.25">
      <c r="A129" s="23" t="s">
        <v>41</v>
      </c>
      <c r="B129" s="18">
        <f t="shared" ref="B129:U129" si="72">SUM(B130:B133)</f>
        <v>32</v>
      </c>
      <c r="C129" s="18">
        <f t="shared" si="72"/>
        <v>17</v>
      </c>
      <c r="D129" s="18">
        <f t="shared" si="72"/>
        <v>33</v>
      </c>
      <c r="E129" s="18">
        <f t="shared" si="72"/>
        <v>39</v>
      </c>
      <c r="F129" s="18">
        <f t="shared" si="72"/>
        <v>48</v>
      </c>
      <c r="G129" s="18">
        <f t="shared" si="72"/>
        <v>34</v>
      </c>
      <c r="H129" s="18">
        <f t="shared" si="72"/>
        <v>40</v>
      </c>
      <c r="I129" s="18">
        <f t="shared" si="72"/>
        <v>35</v>
      </c>
      <c r="J129" s="18">
        <f t="shared" si="72"/>
        <v>26</v>
      </c>
      <c r="K129" s="18">
        <f t="shared" si="72"/>
        <v>26</v>
      </c>
      <c r="L129" s="18">
        <f t="shared" si="72"/>
        <v>31</v>
      </c>
      <c r="M129" s="18">
        <f t="shared" si="72"/>
        <v>34</v>
      </c>
      <c r="N129" s="18">
        <f t="shared" si="72"/>
        <v>45</v>
      </c>
      <c r="O129" s="18">
        <f t="shared" si="72"/>
        <v>51</v>
      </c>
      <c r="P129" s="18">
        <f t="shared" si="72"/>
        <v>49</v>
      </c>
      <c r="Q129" s="18">
        <f t="shared" si="72"/>
        <v>46</v>
      </c>
      <c r="R129" s="18">
        <f t="shared" si="72"/>
        <v>56</v>
      </c>
      <c r="S129" s="18">
        <f t="shared" si="72"/>
        <v>47</v>
      </c>
      <c r="T129" s="18">
        <f t="shared" si="72"/>
        <v>49</v>
      </c>
      <c r="U129" s="71">
        <f t="shared" si="72"/>
        <v>77</v>
      </c>
      <c r="V129" s="89">
        <f t="shared" ref="V129" si="73">SUM(V130:V133)</f>
        <v>95</v>
      </c>
    </row>
    <row r="130" spans="1:22" s="19" customFormat="1" ht="17.100000000000001" customHeight="1" x14ac:dyDescent="0.25">
      <c r="A130" s="1" t="s">
        <v>80</v>
      </c>
      <c r="B130" s="8">
        <v>8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28"/>
      <c r="T130" s="29">
        <v>49</v>
      </c>
      <c r="U130" s="65"/>
      <c r="V130" s="93"/>
    </row>
    <row r="131" spans="1:22" s="19" customFormat="1" ht="17.100000000000001" customHeight="1" x14ac:dyDescent="0.25">
      <c r="A131" s="1" t="s">
        <v>79</v>
      </c>
      <c r="B131" s="8"/>
      <c r="C131" s="8"/>
      <c r="D131" s="8"/>
      <c r="E131" s="8"/>
      <c r="F131" s="8"/>
      <c r="G131" s="8"/>
      <c r="H131" s="8"/>
      <c r="I131" s="8">
        <v>10</v>
      </c>
      <c r="J131" s="8">
        <v>8</v>
      </c>
      <c r="K131" s="8">
        <v>7</v>
      </c>
      <c r="L131" s="8">
        <v>3</v>
      </c>
      <c r="M131" s="8">
        <v>1</v>
      </c>
      <c r="N131" s="8">
        <v>1</v>
      </c>
      <c r="O131" s="8"/>
      <c r="P131" s="8"/>
      <c r="Q131" s="8"/>
      <c r="R131" s="29">
        <v>1</v>
      </c>
      <c r="S131" s="28"/>
      <c r="T131" s="29"/>
      <c r="U131" s="65"/>
      <c r="V131" s="93"/>
    </row>
    <row r="132" spans="1:22" s="19" customFormat="1" ht="17.100000000000001" customHeight="1" x14ac:dyDescent="0.25">
      <c r="A132" s="1" t="s">
        <v>78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29"/>
      <c r="S132" s="28"/>
      <c r="T132" s="29"/>
      <c r="U132" s="65"/>
      <c r="V132" s="93">
        <v>2</v>
      </c>
    </row>
    <row r="133" spans="1:22" ht="17.100000000000001" customHeight="1" x14ac:dyDescent="0.25">
      <c r="A133" s="1" t="s">
        <v>77</v>
      </c>
      <c r="B133" s="8">
        <v>24</v>
      </c>
      <c r="C133" s="8">
        <v>17</v>
      </c>
      <c r="D133" s="8">
        <v>33</v>
      </c>
      <c r="E133" s="8">
        <v>39</v>
      </c>
      <c r="F133" s="8">
        <v>48</v>
      </c>
      <c r="G133" s="8">
        <v>34</v>
      </c>
      <c r="H133" s="8">
        <v>40</v>
      </c>
      <c r="I133" s="8">
        <v>25</v>
      </c>
      <c r="J133" s="8">
        <v>18</v>
      </c>
      <c r="K133" s="8">
        <v>19</v>
      </c>
      <c r="L133" s="8">
        <v>28</v>
      </c>
      <c r="M133" s="8">
        <v>33</v>
      </c>
      <c r="N133" s="8">
        <v>44</v>
      </c>
      <c r="O133" s="8">
        <v>51</v>
      </c>
      <c r="P133" s="8">
        <v>49</v>
      </c>
      <c r="Q133" s="29">
        <v>46</v>
      </c>
      <c r="R133" s="29">
        <v>55</v>
      </c>
      <c r="S133" s="28">
        <v>47</v>
      </c>
      <c r="T133" s="28"/>
      <c r="U133" s="65">
        <v>77</v>
      </c>
      <c r="V133" s="93">
        <v>93</v>
      </c>
    </row>
    <row r="134" spans="1:22" ht="17.100000000000001" customHeight="1" x14ac:dyDescent="0.25">
      <c r="A134" s="33" t="s">
        <v>33</v>
      </c>
      <c r="B134" s="18">
        <f t="shared" ref="B134:T134" si="74">SUM(B135:B138)</f>
        <v>122</v>
      </c>
      <c r="C134" s="18">
        <f t="shared" si="74"/>
        <v>114</v>
      </c>
      <c r="D134" s="18">
        <f t="shared" si="74"/>
        <v>132</v>
      </c>
      <c r="E134" s="18">
        <f t="shared" si="74"/>
        <v>130</v>
      </c>
      <c r="F134" s="18">
        <f t="shared" si="74"/>
        <v>113</v>
      </c>
      <c r="G134" s="18">
        <f t="shared" si="74"/>
        <v>100</v>
      </c>
      <c r="H134" s="18">
        <f t="shared" si="74"/>
        <v>66</v>
      </c>
      <c r="I134" s="18">
        <f t="shared" si="74"/>
        <v>63</v>
      </c>
      <c r="J134" s="18">
        <f t="shared" si="74"/>
        <v>72</v>
      </c>
      <c r="K134" s="18">
        <f t="shared" si="74"/>
        <v>69</v>
      </c>
      <c r="L134" s="18">
        <f t="shared" si="74"/>
        <v>67</v>
      </c>
      <c r="M134" s="18">
        <f t="shared" si="74"/>
        <v>78</v>
      </c>
      <c r="N134" s="18">
        <f t="shared" si="74"/>
        <v>83</v>
      </c>
      <c r="O134" s="18">
        <f t="shared" si="74"/>
        <v>71</v>
      </c>
      <c r="P134" s="18">
        <f t="shared" si="74"/>
        <v>78</v>
      </c>
      <c r="Q134" s="18">
        <f t="shared" si="74"/>
        <v>74</v>
      </c>
      <c r="R134" s="18">
        <f t="shared" si="74"/>
        <v>104</v>
      </c>
      <c r="S134" s="18">
        <f t="shared" si="74"/>
        <v>113</v>
      </c>
      <c r="T134" s="18">
        <f t="shared" si="74"/>
        <v>149</v>
      </c>
      <c r="U134" s="71">
        <f>SUM(U135:U139)</f>
        <v>204</v>
      </c>
      <c r="V134" s="89">
        <f>SUM(V135:V139)</f>
        <v>226</v>
      </c>
    </row>
    <row r="135" spans="1:22" ht="17.100000000000001" customHeight="1" x14ac:dyDescent="0.25">
      <c r="A135" s="1" t="s">
        <v>76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8">
        <v>14</v>
      </c>
      <c r="T135" s="29">
        <v>23</v>
      </c>
      <c r="U135" s="65">
        <v>58</v>
      </c>
      <c r="V135" s="93">
        <v>90</v>
      </c>
    </row>
    <row r="136" spans="1:22" s="19" customFormat="1" ht="17.100000000000001" customHeight="1" x14ac:dyDescent="0.25">
      <c r="A136" s="1" t="s">
        <v>75</v>
      </c>
      <c r="B136" s="8">
        <v>69</v>
      </c>
      <c r="C136" s="8">
        <v>47</v>
      </c>
      <c r="D136" s="8">
        <v>45</v>
      </c>
      <c r="E136" s="8">
        <v>24</v>
      </c>
      <c r="F136" s="8">
        <v>16</v>
      </c>
      <c r="G136" s="8">
        <v>26</v>
      </c>
      <c r="H136" s="8">
        <v>14</v>
      </c>
      <c r="I136" s="8">
        <v>13</v>
      </c>
      <c r="J136" s="8">
        <v>15</v>
      </c>
      <c r="K136" s="8">
        <v>17</v>
      </c>
      <c r="L136" s="8">
        <v>18</v>
      </c>
      <c r="M136" s="8">
        <v>35</v>
      </c>
      <c r="N136" s="8">
        <v>47</v>
      </c>
      <c r="O136" s="8">
        <v>52</v>
      </c>
      <c r="P136" s="8">
        <v>71</v>
      </c>
      <c r="Q136" s="29">
        <v>71</v>
      </c>
      <c r="R136" s="29">
        <v>104</v>
      </c>
      <c r="S136" s="28">
        <v>99</v>
      </c>
      <c r="T136" s="29">
        <v>40</v>
      </c>
      <c r="U136" s="65">
        <v>69</v>
      </c>
      <c r="V136" s="93">
        <v>41</v>
      </c>
    </row>
    <row r="137" spans="1:22" ht="17.100000000000001" customHeight="1" x14ac:dyDescent="0.25">
      <c r="A137" s="1" t="s">
        <v>74</v>
      </c>
      <c r="B137" s="8"/>
      <c r="C137" s="8"/>
      <c r="D137" s="8"/>
      <c r="E137" s="8">
        <v>17</v>
      </c>
      <c r="F137" s="8">
        <v>38</v>
      </c>
      <c r="G137" s="8">
        <v>16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63"/>
      <c r="S137" s="28"/>
      <c r="T137" s="29">
        <v>86</v>
      </c>
      <c r="V137" s="93">
        <v>95</v>
      </c>
    </row>
    <row r="138" spans="1:22" ht="17.100000000000001" customHeight="1" x14ac:dyDescent="0.25">
      <c r="A138" s="1" t="s">
        <v>73</v>
      </c>
      <c r="B138" s="8">
        <v>53</v>
      </c>
      <c r="C138" s="8">
        <v>67</v>
      </c>
      <c r="D138" s="8">
        <v>87</v>
      </c>
      <c r="E138" s="8">
        <v>89</v>
      </c>
      <c r="F138" s="8">
        <v>59</v>
      </c>
      <c r="G138" s="8">
        <v>58</v>
      </c>
      <c r="H138" s="8">
        <v>52</v>
      </c>
      <c r="I138" s="8">
        <v>50</v>
      </c>
      <c r="J138" s="8">
        <v>57</v>
      </c>
      <c r="K138" s="8">
        <v>52</v>
      </c>
      <c r="L138" s="8">
        <v>49</v>
      </c>
      <c r="M138" s="8">
        <v>43</v>
      </c>
      <c r="N138" s="8">
        <v>36</v>
      </c>
      <c r="O138" s="8">
        <v>19</v>
      </c>
      <c r="P138" s="8">
        <v>7</v>
      </c>
      <c r="Q138" s="29">
        <v>3</v>
      </c>
      <c r="R138" s="8"/>
      <c r="S138" s="28"/>
      <c r="T138" s="28"/>
      <c r="V138" s="93"/>
    </row>
    <row r="139" spans="1:22" s="12" customFormat="1" ht="17.100000000000001" customHeight="1" x14ac:dyDescent="0.25">
      <c r="A139" t="s">
        <v>72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81">
        <v>77</v>
      </c>
      <c r="V139" s="101"/>
    </row>
    <row r="140" spans="1:22" s="12" customFormat="1" ht="17.25" customHeight="1" x14ac:dyDescent="0.25">
      <c r="A140" s="33" t="s">
        <v>27</v>
      </c>
      <c r="B140" s="18">
        <f>B141</f>
        <v>51</v>
      </c>
      <c r="C140" s="18">
        <f t="shared" ref="C140:V140" si="75">C141</f>
        <v>36</v>
      </c>
      <c r="D140" s="18">
        <f t="shared" si="75"/>
        <v>9</v>
      </c>
      <c r="E140" s="18">
        <f t="shared" si="75"/>
        <v>0</v>
      </c>
      <c r="F140" s="18">
        <f t="shared" si="75"/>
        <v>0</v>
      </c>
      <c r="G140" s="18">
        <f t="shared" si="75"/>
        <v>0</v>
      </c>
      <c r="H140" s="18">
        <f t="shared" si="75"/>
        <v>0</v>
      </c>
      <c r="I140" s="18">
        <f t="shared" si="75"/>
        <v>1</v>
      </c>
      <c r="J140" s="18">
        <f t="shared" si="75"/>
        <v>2</v>
      </c>
      <c r="K140" s="18">
        <f t="shared" si="75"/>
        <v>0</v>
      </c>
      <c r="L140" s="18">
        <f t="shared" si="75"/>
        <v>1</v>
      </c>
      <c r="M140" s="18">
        <f t="shared" si="75"/>
        <v>0</v>
      </c>
      <c r="N140" s="18">
        <f t="shared" si="75"/>
        <v>3</v>
      </c>
      <c r="O140" s="18">
        <f t="shared" si="75"/>
        <v>1</v>
      </c>
      <c r="P140" s="18">
        <f t="shared" si="75"/>
        <v>2</v>
      </c>
      <c r="Q140" s="18">
        <f t="shared" si="75"/>
        <v>0</v>
      </c>
      <c r="R140" s="18">
        <f t="shared" si="75"/>
        <v>1</v>
      </c>
      <c r="S140" s="18">
        <f t="shared" si="75"/>
        <v>0</v>
      </c>
      <c r="T140" s="18">
        <f t="shared" si="75"/>
        <v>0</v>
      </c>
      <c r="U140" s="71">
        <f t="shared" si="75"/>
        <v>0</v>
      </c>
      <c r="V140" s="89">
        <f t="shared" si="75"/>
        <v>0</v>
      </c>
    </row>
    <row r="141" spans="1:22" s="19" customFormat="1" ht="17.100000000000001" customHeight="1" x14ac:dyDescent="0.25">
      <c r="A141" s="24" t="s">
        <v>71</v>
      </c>
      <c r="B141" s="8">
        <v>51</v>
      </c>
      <c r="C141" s="8">
        <v>36</v>
      </c>
      <c r="D141" s="8">
        <v>9</v>
      </c>
      <c r="E141" s="8">
        <v>0</v>
      </c>
      <c r="F141" s="8">
        <v>0</v>
      </c>
      <c r="G141" s="8">
        <v>0</v>
      </c>
      <c r="H141" s="8">
        <v>0</v>
      </c>
      <c r="I141" s="8">
        <v>1</v>
      </c>
      <c r="J141" s="8">
        <v>2</v>
      </c>
      <c r="K141" s="8">
        <v>0</v>
      </c>
      <c r="L141" s="8">
        <v>1</v>
      </c>
      <c r="M141" s="8">
        <v>0</v>
      </c>
      <c r="N141" s="8">
        <v>3</v>
      </c>
      <c r="O141" s="8">
        <v>1</v>
      </c>
      <c r="P141" s="8">
        <v>2</v>
      </c>
      <c r="Q141" s="8"/>
      <c r="R141" s="29">
        <v>1</v>
      </c>
      <c r="S141" s="28"/>
      <c r="T141" s="28"/>
      <c r="U141" s="65"/>
      <c r="V141" s="93"/>
    </row>
    <row r="142" spans="1:22" ht="17.100000000000001" customHeight="1" x14ac:dyDescent="0.25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28"/>
      <c r="T142" s="28"/>
      <c r="V142" s="93"/>
    </row>
    <row r="143" spans="1:22" s="19" customFormat="1" ht="17.100000000000001" customHeight="1" x14ac:dyDescent="0.25">
      <c r="A143" s="55" t="s">
        <v>42</v>
      </c>
      <c r="B143" s="56">
        <f>B145+B147+B149+B151+B153</f>
        <v>69</v>
      </c>
      <c r="C143" s="56">
        <f t="shared" ref="C143:U143" si="76">C145+C147+C149+C151+C153</f>
        <v>133</v>
      </c>
      <c r="D143" s="56">
        <f t="shared" si="76"/>
        <v>118</v>
      </c>
      <c r="E143" s="56">
        <f t="shared" si="76"/>
        <v>102</v>
      </c>
      <c r="F143" s="56">
        <f t="shared" si="76"/>
        <v>72</v>
      </c>
      <c r="G143" s="56">
        <f t="shared" si="76"/>
        <v>121</v>
      </c>
      <c r="H143" s="56">
        <f t="shared" si="76"/>
        <v>101</v>
      </c>
      <c r="I143" s="56">
        <f t="shared" si="76"/>
        <v>83</v>
      </c>
      <c r="J143" s="56">
        <f t="shared" si="76"/>
        <v>34</v>
      </c>
      <c r="K143" s="56">
        <f t="shared" si="76"/>
        <v>14</v>
      </c>
      <c r="L143" s="56">
        <f t="shared" si="76"/>
        <v>23</v>
      </c>
      <c r="M143" s="56">
        <f t="shared" si="76"/>
        <v>22</v>
      </c>
      <c r="N143" s="56">
        <f t="shared" si="76"/>
        <v>26</v>
      </c>
      <c r="O143" s="56">
        <f t="shared" si="76"/>
        <v>44</v>
      </c>
      <c r="P143" s="56">
        <f t="shared" si="76"/>
        <v>55</v>
      </c>
      <c r="Q143" s="56">
        <f t="shared" si="76"/>
        <v>53</v>
      </c>
      <c r="R143" s="56">
        <f t="shared" si="76"/>
        <v>58</v>
      </c>
      <c r="S143" s="56">
        <f t="shared" si="76"/>
        <v>39</v>
      </c>
      <c r="T143" s="56">
        <f t="shared" si="76"/>
        <v>28</v>
      </c>
      <c r="U143" s="82">
        <f t="shared" si="76"/>
        <v>23</v>
      </c>
      <c r="V143" s="102">
        <f t="shared" ref="V143" si="77">V145+V147+V149+V151+V153</f>
        <v>25</v>
      </c>
    </row>
    <row r="144" spans="1:22" ht="17.100000000000001" customHeight="1" x14ac:dyDescent="0.2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2"/>
      <c r="T144" s="42"/>
      <c r="U144" s="76"/>
      <c r="V144" s="95"/>
    </row>
    <row r="145" spans="1:22" s="19" customFormat="1" ht="17.100000000000001" customHeight="1" x14ac:dyDescent="0.25">
      <c r="A145" s="7" t="s">
        <v>20</v>
      </c>
      <c r="B145" s="18">
        <f>B146</f>
        <v>0</v>
      </c>
      <c r="C145" s="18">
        <f t="shared" ref="C145:V145" si="78">C146</f>
        <v>0</v>
      </c>
      <c r="D145" s="18">
        <f t="shared" si="78"/>
        <v>0</v>
      </c>
      <c r="E145" s="18">
        <f t="shared" si="78"/>
        <v>0</v>
      </c>
      <c r="F145" s="18">
        <f t="shared" si="78"/>
        <v>0</v>
      </c>
      <c r="G145" s="18">
        <f t="shared" si="78"/>
        <v>0</v>
      </c>
      <c r="H145" s="18">
        <f t="shared" si="78"/>
        <v>0</v>
      </c>
      <c r="I145" s="18">
        <f t="shared" si="78"/>
        <v>8</v>
      </c>
      <c r="J145" s="18">
        <f t="shared" si="78"/>
        <v>0</v>
      </c>
      <c r="K145" s="18">
        <f t="shared" si="78"/>
        <v>0</v>
      </c>
      <c r="L145" s="18">
        <f t="shared" si="78"/>
        <v>0</v>
      </c>
      <c r="M145" s="18">
        <f t="shared" si="78"/>
        <v>0</v>
      </c>
      <c r="N145" s="18">
        <f t="shared" si="78"/>
        <v>8</v>
      </c>
      <c r="O145" s="18">
        <f t="shared" si="78"/>
        <v>6</v>
      </c>
      <c r="P145" s="18">
        <f t="shared" si="78"/>
        <v>0</v>
      </c>
      <c r="Q145" s="18">
        <f t="shared" si="78"/>
        <v>0</v>
      </c>
      <c r="R145" s="18">
        <f t="shared" si="78"/>
        <v>0</v>
      </c>
      <c r="S145" s="18">
        <f t="shared" si="78"/>
        <v>0</v>
      </c>
      <c r="T145" s="18">
        <f t="shared" si="78"/>
        <v>0</v>
      </c>
      <c r="U145" s="71">
        <f t="shared" si="78"/>
        <v>0</v>
      </c>
      <c r="V145" s="89">
        <f t="shared" si="78"/>
        <v>0</v>
      </c>
    </row>
    <row r="146" spans="1:22" ht="17.100000000000001" customHeight="1" x14ac:dyDescent="0.25">
      <c r="A146" s="21" t="s">
        <v>70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8</v>
      </c>
      <c r="J146" s="8">
        <v>0</v>
      </c>
      <c r="K146" s="8">
        <v>0</v>
      </c>
      <c r="L146" s="8">
        <v>0</v>
      </c>
      <c r="M146" s="8">
        <v>0</v>
      </c>
      <c r="N146" s="8">
        <v>8</v>
      </c>
      <c r="O146" s="8">
        <v>6</v>
      </c>
      <c r="P146" s="8">
        <v>0</v>
      </c>
      <c r="Q146" s="8">
        <v>0</v>
      </c>
      <c r="R146" s="8">
        <v>0</v>
      </c>
      <c r="S146" s="28"/>
      <c r="T146" s="28"/>
      <c r="V146" s="93"/>
    </row>
    <row r="147" spans="1:22" s="19" customFormat="1" ht="17.100000000000001" customHeight="1" x14ac:dyDescent="0.25">
      <c r="A147" s="7" t="s">
        <v>24</v>
      </c>
      <c r="B147" s="18">
        <f>B148</f>
        <v>25</v>
      </c>
      <c r="C147" s="18">
        <f t="shared" ref="C147:V147" si="79">C148</f>
        <v>51</v>
      </c>
      <c r="D147" s="18">
        <f t="shared" si="79"/>
        <v>41</v>
      </c>
      <c r="E147" s="18">
        <f t="shared" si="79"/>
        <v>24</v>
      </c>
      <c r="F147" s="18">
        <f t="shared" si="79"/>
        <v>0</v>
      </c>
      <c r="G147" s="18">
        <f t="shared" si="79"/>
        <v>35</v>
      </c>
      <c r="H147" s="18">
        <f t="shared" si="79"/>
        <v>30</v>
      </c>
      <c r="I147" s="18">
        <f t="shared" si="79"/>
        <v>17</v>
      </c>
      <c r="J147" s="18">
        <f t="shared" si="79"/>
        <v>7</v>
      </c>
      <c r="K147" s="18">
        <f t="shared" si="79"/>
        <v>0</v>
      </c>
      <c r="L147" s="18">
        <f t="shared" si="79"/>
        <v>0</v>
      </c>
      <c r="M147" s="18">
        <f t="shared" si="79"/>
        <v>0</v>
      </c>
      <c r="N147" s="18">
        <f t="shared" si="79"/>
        <v>0</v>
      </c>
      <c r="O147" s="18">
        <f t="shared" si="79"/>
        <v>0</v>
      </c>
      <c r="P147" s="18">
        <f t="shared" si="79"/>
        <v>0</v>
      </c>
      <c r="Q147" s="18">
        <f t="shared" si="79"/>
        <v>0</v>
      </c>
      <c r="R147" s="18">
        <f t="shared" si="79"/>
        <v>0</v>
      </c>
      <c r="S147" s="18">
        <f t="shared" si="79"/>
        <v>0</v>
      </c>
      <c r="T147" s="18">
        <f t="shared" si="79"/>
        <v>0</v>
      </c>
      <c r="U147" s="71">
        <f t="shared" si="79"/>
        <v>0</v>
      </c>
      <c r="V147" s="89">
        <f t="shared" si="79"/>
        <v>0</v>
      </c>
    </row>
    <row r="148" spans="1:22" ht="17.100000000000001" customHeight="1" x14ac:dyDescent="0.25">
      <c r="A148" s="21" t="s">
        <v>43</v>
      </c>
      <c r="B148" s="8">
        <v>25</v>
      </c>
      <c r="C148" s="8">
        <v>51</v>
      </c>
      <c r="D148" s="8">
        <v>41</v>
      </c>
      <c r="E148" s="8">
        <v>24</v>
      </c>
      <c r="F148" s="8">
        <v>0</v>
      </c>
      <c r="G148" s="8">
        <v>35</v>
      </c>
      <c r="H148" s="8">
        <v>30</v>
      </c>
      <c r="I148" s="8">
        <v>17</v>
      </c>
      <c r="J148" s="8">
        <v>7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28"/>
      <c r="T148" s="28"/>
      <c r="V148" s="93"/>
    </row>
    <row r="149" spans="1:22" s="19" customFormat="1" ht="17.100000000000001" customHeight="1" x14ac:dyDescent="0.25">
      <c r="A149" s="7" t="s">
        <v>44</v>
      </c>
      <c r="B149" s="18">
        <f>B150</f>
        <v>25</v>
      </c>
      <c r="C149" s="18">
        <f t="shared" ref="C149:V149" si="80">C150</f>
        <v>51</v>
      </c>
      <c r="D149" s="18">
        <f t="shared" si="80"/>
        <v>41</v>
      </c>
      <c r="E149" s="18">
        <f t="shared" si="80"/>
        <v>24</v>
      </c>
      <c r="F149" s="18">
        <f t="shared" si="80"/>
        <v>0</v>
      </c>
      <c r="G149" s="18">
        <f t="shared" si="80"/>
        <v>14</v>
      </c>
      <c r="H149" s="18">
        <f t="shared" si="80"/>
        <v>13</v>
      </c>
      <c r="I149" s="18">
        <f t="shared" si="80"/>
        <v>17</v>
      </c>
      <c r="J149" s="18">
        <f t="shared" si="80"/>
        <v>0</v>
      </c>
      <c r="K149" s="18">
        <f t="shared" si="80"/>
        <v>0</v>
      </c>
      <c r="L149" s="18">
        <f t="shared" si="80"/>
        <v>0</v>
      </c>
      <c r="M149" s="18">
        <f t="shared" si="80"/>
        <v>0</v>
      </c>
      <c r="N149" s="18">
        <f t="shared" si="80"/>
        <v>0</v>
      </c>
      <c r="O149" s="18">
        <f t="shared" si="80"/>
        <v>0</v>
      </c>
      <c r="P149" s="18">
        <f t="shared" si="80"/>
        <v>0</v>
      </c>
      <c r="Q149" s="18">
        <f t="shared" si="80"/>
        <v>0</v>
      </c>
      <c r="R149" s="18">
        <f t="shared" si="80"/>
        <v>0</v>
      </c>
      <c r="S149" s="18">
        <f t="shared" si="80"/>
        <v>0</v>
      </c>
      <c r="T149" s="18">
        <f t="shared" si="80"/>
        <v>0</v>
      </c>
      <c r="U149" s="71">
        <f t="shared" si="80"/>
        <v>0</v>
      </c>
      <c r="V149" s="89">
        <f t="shared" si="80"/>
        <v>0</v>
      </c>
    </row>
    <row r="150" spans="1:22" ht="17.100000000000001" customHeight="1" x14ac:dyDescent="0.25">
      <c r="A150" s="21" t="s">
        <v>69</v>
      </c>
      <c r="B150" s="8">
        <v>25</v>
      </c>
      <c r="C150" s="8">
        <v>51</v>
      </c>
      <c r="D150" s="8">
        <v>41</v>
      </c>
      <c r="E150" s="8">
        <v>24</v>
      </c>
      <c r="F150" s="8"/>
      <c r="G150" s="8">
        <v>14</v>
      </c>
      <c r="H150" s="8">
        <v>13</v>
      </c>
      <c r="I150" s="8">
        <v>17</v>
      </c>
      <c r="J150" s="8"/>
      <c r="K150" s="8"/>
      <c r="L150" s="8"/>
      <c r="M150" s="8"/>
      <c r="N150" s="8"/>
      <c r="O150" s="8"/>
      <c r="P150" s="8"/>
      <c r="Q150" s="8"/>
      <c r="R150" s="8"/>
      <c r="S150" s="28"/>
      <c r="T150" s="28"/>
      <c r="V150" s="93"/>
    </row>
    <row r="151" spans="1:22" ht="17.100000000000001" customHeight="1" x14ac:dyDescent="0.25">
      <c r="A151" s="7" t="s">
        <v>25</v>
      </c>
      <c r="B151" s="18">
        <f>B152</f>
        <v>0</v>
      </c>
      <c r="C151" s="18">
        <f t="shared" ref="C151:V151" si="81">C152</f>
        <v>0</v>
      </c>
      <c r="D151" s="18">
        <f t="shared" si="81"/>
        <v>0</v>
      </c>
      <c r="E151" s="18">
        <f t="shared" si="81"/>
        <v>0</v>
      </c>
      <c r="F151" s="18">
        <f t="shared" si="81"/>
        <v>0</v>
      </c>
      <c r="G151" s="18">
        <f t="shared" si="81"/>
        <v>0</v>
      </c>
      <c r="H151" s="18">
        <f t="shared" si="81"/>
        <v>0</v>
      </c>
      <c r="I151" s="18">
        <f t="shared" si="81"/>
        <v>0</v>
      </c>
      <c r="J151" s="18">
        <f t="shared" si="81"/>
        <v>0</v>
      </c>
      <c r="K151" s="18">
        <f t="shared" si="81"/>
        <v>0</v>
      </c>
      <c r="L151" s="18">
        <f t="shared" si="81"/>
        <v>0</v>
      </c>
      <c r="M151" s="18">
        <f t="shared" si="81"/>
        <v>0</v>
      </c>
      <c r="N151" s="18">
        <f t="shared" si="81"/>
        <v>0</v>
      </c>
      <c r="O151" s="18">
        <f t="shared" si="81"/>
        <v>0</v>
      </c>
      <c r="P151" s="18">
        <f t="shared" si="81"/>
        <v>0</v>
      </c>
      <c r="Q151" s="18">
        <f t="shared" si="81"/>
        <v>0</v>
      </c>
      <c r="R151" s="18">
        <f t="shared" si="81"/>
        <v>0</v>
      </c>
      <c r="S151" s="18">
        <f t="shared" si="81"/>
        <v>0</v>
      </c>
      <c r="T151" s="18">
        <f t="shared" si="81"/>
        <v>8</v>
      </c>
      <c r="U151" s="71">
        <f t="shared" si="81"/>
        <v>5</v>
      </c>
      <c r="V151" s="89">
        <f t="shared" si="81"/>
        <v>0</v>
      </c>
    </row>
    <row r="152" spans="1:22" ht="17.100000000000001" customHeight="1" x14ac:dyDescent="0.25">
      <c r="A152" s="21" t="s">
        <v>68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28"/>
      <c r="T152" s="28">
        <v>8</v>
      </c>
      <c r="U152" s="65">
        <v>5</v>
      </c>
      <c r="V152" s="93"/>
    </row>
    <row r="153" spans="1:22" ht="17.100000000000001" customHeight="1" x14ac:dyDescent="0.25">
      <c r="A153" s="7" t="s">
        <v>33</v>
      </c>
      <c r="B153" s="18">
        <f>B154</f>
        <v>19</v>
      </c>
      <c r="C153" s="18">
        <f t="shared" ref="C153:V153" si="82">C154</f>
        <v>31</v>
      </c>
      <c r="D153" s="18">
        <f t="shared" si="82"/>
        <v>36</v>
      </c>
      <c r="E153" s="18">
        <f t="shared" si="82"/>
        <v>54</v>
      </c>
      <c r="F153" s="18">
        <f t="shared" si="82"/>
        <v>72</v>
      </c>
      <c r="G153" s="18">
        <f t="shared" si="82"/>
        <v>72</v>
      </c>
      <c r="H153" s="18">
        <f t="shared" si="82"/>
        <v>58</v>
      </c>
      <c r="I153" s="18">
        <f t="shared" si="82"/>
        <v>41</v>
      </c>
      <c r="J153" s="18">
        <f t="shared" si="82"/>
        <v>27</v>
      </c>
      <c r="K153" s="18">
        <f t="shared" si="82"/>
        <v>14</v>
      </c>
      <c r="L153" s="18">
        <f t="shared" si="82"/>
        <v>23</v>
      </c>
      <c r="M153" s="18">
        <f t="shared" si="82"/>
        <v>22</v>
      </c>
      <c r="N153" s="18">
        <f t="shared" si="82"/>
        <v>18</v>
      </c>
      <c r="O153" s="18">
        <f t="shared" si="82"/>
        <v>38</v>
      </c>
      <c r="P153" s="18">
        <f t="shared" si="82"/>
        <v>55</v>
      </c>
      <c r="Q153" s="18">
        <f t="shared" si="82"/>
        <v>53</v>
      </c>
      <c r="R153" s="18">
        <f t="shared" si="82"/>
        <v>58</v>
      </c>
      <c r="S153" s="18">
        <f t="shared" si="82"/>
        <v>39</v>
      </c>
      <c r="T153" s="18">
        <f t="shared" si="82"/>
        <v>20</v>
      </c>
      <c r="U153" s="71">
        <f t="shared" si="82"/>
        <v>18</v>
      </c>
      <c r="V153" s="89">
        <f t="shared" si="82"/>
        <v>25</v>
      </c>
    </row>
    <row r="154" spans="1:22" ht="17.100000000000001" customHeight="1" x14ac:dyDescent="0.25">
      <c r="A154" s="57" t="s">
        <v>67</v>
      </c>
      <c r="B154" s="58">
        <v>19</v>
      </c>
      <c r="C154" s="58">
        <v>31</v>
      </c>
      <c r="D154" s="58">
        <v>36</v>
      </c>
      <c r="E154" s="58">
        <v>54</v>
      </c>
      <c r="F154" s="58">
        <v>72</v>
      </c>
      <c r="G154" s="58">
        <v>72</v>
      </c>
      <c r="H154" s="58">
        <v>58</v>
      </c>
      <c r="I154" s="58">
        <v>41</v>
      </c>
      <c r="J154" s="58">
        <v>27</v>
      </c>
      <c r="K154" s="58">
        <v>14</v>
      </c>
      <c r="L154" s="58">
        <v>23</v>
      </c>
      <c r="M154" s="58">
        <v>22</v>
      </c>
      <c r="N154" s="58">
        <v>18</v>
      </c>
      <c r="O154" s="58">
        <v>38</v>
      </c>
      <c r="P154" s="58">
        <v>55</v>
      </c>
      <c r="Q154" s="59">
        <v>53</v>
      </c>
      <c r="R154" s="59">
        <v>58</v>
      </c>
      <c r="S154" s="60">
        <v>39</v>
      </c>
      <c r="T154" s="60">
        <v>20</v>
      </c>
      <c r="U154" s="83">
        <v>18</v>
      </c>
      <c r="V154" s="103">
        <v>25</v>
      </c>
    </row>
    <row r="155" spans="1:22" ht="17.100000000000001" customHeight="1" x14ac:dyDescent="0.25">
      <c r="A155" s="61" t="s">
        <v>45</v>
      </c>
    </row>
    <row r="156" spans="1:22" ht="17.100000000000001" customHeight="1" x14ac:dyDescent="0.25">
      <c r="A156" s="61" t="s">
        <v>46</v>
      </c>
    </row>
  </sheetData>
  <mergeCells count="10">
    <mergeCell ref="A51:T51"/>
    <mergeCell ref="A52:T52"/>
    <mergeCell ref="A101:T101"/>
    <mergeCell ref="A102:T102"/>
    <mergeCell ref="A1:T1"/>
    <mergeCell ref="A2:T2"/>
    <mergeCell ref="A3:T3"/>
    <mergeCell ref="A5:T5"/>
    <mergeCell ref="A6:T6"/>
    <mergeCell ref="A7:M7"/>
  </mergeCells>
  <printOptions horizontalCentered="1"/>
  <pageMargins left="1.968503937007874E-2" right="1.968503937007874E-2" top="3.937007874015748E-2" bottom="3.937007874015748E-2" header="0.70866141732283472" footer="0.51181102362204722"/>
  <pageSetup scale="57" firstPageNumber="0" fitToHeight="100" orientation="landscape" r:id="rId1"/>
  <rowBreaks count="2" manualBreakCount="2">
    <brk id="49" max="21" man="1"/>
    <brk id="98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Matrícula-Azuero-2005-2025</vt:lpstr>
      <vt:lpstr>'Matrícula-Azuero-2005-2025'!A_impresión_IM_1</vt:lpstr>
      <vt:lpstr>'Matrícula-Azuero-2005-2025'!Área_de_impresión</vt:lpstr>
      <vt:lpstr>'Matrícula-Azuero-2005-2025'!Excel_BuiltIn_Print_Area_1</vt:lpstr>
      <vt:lpstr>'Matrícula-Azuero-2005-2025'!MAAZI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2026-08-24T16:14:01Z</cp:lastPrinted>
  <dcterms:created xsi:type="dcterms:W3CDTF">2023-10-17T21:00:06Z</dcterms:created>
  <dcterms:modified xsi:type="dcterms:W3CDTF">2026-08-24T16:14:47Z</dcterms:modified>
  <cp:category/>
  <cp:contentStatus/>
</cp:coreProperties>
</file>