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pac-my.sharepoint.com/personal/estadisticautp_utp_ac_pa/Documents/Repositorio DEI/Publicaciones estadísticas/Cuadros y Recursos de la Página Web/2025/Matrícula - Centro Regionales/"/>
    </mc:Choice>
  </mc:AlternateContent>
  <xr:revisionPtr revIDLastSave="371" documentId="13_ncr:1_{091BA5CC-4DF3-4D71-9071-51D6E24E03E5}" xr6:coauthVersionLast="47" xr6:coauthVersionMax="47" xr10:uidLastSave="{55C74851-0AF1-4611-8DE2-1F5BBCE87B37}"/>
  <bookViews>
    <workbookView xWindow="-120" yWindow="-120" windowWidth="29040" windowHeight="15720" xr2:uid="{58BDAE77-275B-469E-8F80-CBCBD3F4E4B0}"/>
  </bookViews>
  <sheets>
    <sheet name="Matrícula-Chiriquí-2005-2025" sheetId="1" r:id="rId1"/>
  </sheets>
  <definedNames>
    <definedName name="_1Excel_BuiltIn_Print_Area_1_1">"$#REF!.$A$4:$AA$106"</definedName>
    <definedName name="_1Excel_BuiltIn_Print_Area_1_1_1">#REF!</definedName>
    <definedName name="_1Excel_BuiltIn_Print_Area_1_1_1_1">#REF!</definedName>
    <definedName name="_2Excel_BuiltIn_Print_Area_1_1_1_1">#REF!</definedName>
    <definedName name="A_impresión_IM_1">#REF!</definedName>
    <definedName name="_xlnm.Print_Area" localSheetId="0">'Matrícula-Chiriquí-2005-2025'!$A$1:$V$167</definedName>
    <definedName name="Excel_BuiltIn_Print_Area_1" localSheetId="0">'Matrícula-Chiriquí-2005-2025'!$A$9:$E$155</definedName>
    <definedName name="Excel_BuiltIn_Print_Area_1">#REF!</definedName>
    <definedName name="Excel_BuiltIn_Print_Area_1_1" localSheetId="0">'Matrícula-Chiriquí-2005-2025'!$A$9:$E$153</definedName>
    <definedName name="Excel_BuiltIn_Print_Area_1_1">#REF!</definedName>
    <definedName name="Excel_BuiltIn_Print_Area_1_1_1" localSheetId="0">'Matrícula-Chiriquí-2005-2025'!$A$9:$E$158</definedName>
    <definedName name="Excel_BuiltIn_Print_Area_1_1_1">#REF!</definedName>
    <definedName name="MAAZI">#REF!</definedName>
    <definedName name="MAAZII">"$HIMATARO.$#REF!$#REF!:$#REF!$#REF!"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41" i="1" l="1"/>
  <c r="B119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B139" i="1"/>
  <c r="C139" i="1"/>
  <c r="D139" i="1"/>
  <c r="E139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V123" i="1"/>
  <c r="V117" i="1"/>
  <c r="B123" i="1"/>
  <c r="C123" i="1"/>
  <c r="D123" i="1"/>
  <c r="E123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4" i="1" l="1"/>
  <c r="V114" i="1"/>
  <c r="V126" i="1"/>
  <c r="V129" i="1"/>
  <c r="V134" i="1"/>
  <c r="V137" i="1"/>
  <c r="V141" i="1"/>
  <c r="V147" i="1"/>
  <c r="V152" i="1"/>
  <c r="V154" i="1"/>
  <c r="V23" i="1" s="1"/>
  <c r="V159" i="1"/>
  <c r="V162" i="1"/>
  <c r="V164" i="1"/>
  <c r="V58" i="1"/>
  <c r="V60" i="1"/>
  <c r="V65" i="1"/>
  <c r="V68" i="1"/>
  <c r="V71" i="1"/>
  <c r="V81" i="1"/>
  <c r="V90" i="1"/>
  <c r="V93" i="1"/>
  <c r="V100" i="1"/>
  <c r="V103" i="1"/>
  <c r="V27" i="1"/>
  <c r="V32" i="1"/>
  <c r="V35" i="1"/>
  <c r="V39" i="1"/>
  <c r="V44" i="1"/>
  <c r="V47" i="1"/>
  <c r="U159" i="1"/>
  <c r="U134" i="1"/>
  <c r="U71" i="1"/>
  <c r="U60" i="1"/>
  <c r="U27" i="1"/>
  <c r="U164" i="1"/>
  <c r="U162" i="1"/>
  <c r="U154" i="1"/>
  <c r="U23" i="1" s="1"/>
  <c r="U152" i="1"/>
  <c r="U147" i="1"/>
  <c r="U137" i="1"/>
  <c r="U129" i="1"/>
  <c r="U126" i="1"/>
  <c r="U117" i="1"/>
  <c r="U14" i="1" s="1"/>
  <c r="U114" i="1"/>
  <c r="U103" i="1"/>
  <c r="U100" i="1"/>
  <c r="U93" i="1"/>
  <c r="U90" i="1"/>
  <c r="U87" i="1"/>
  <c r="U81" i="1"/>
  <c r="U68" i="1"/>
  <c r="U65" i="1"/>
  <c r="U58" i="1"/>
  <c r="U47" i="1"/>
  <c r="U44" i="1"/>
  <c r="U39" i="1"/>
  <c r="U35" i="1"/>
  <c r="U32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B164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T154" i="1"/>
  <c r="T23" i="1" s="1"/>
  <c r="S154" i="1"/>
  <c r="S23" i="1" s="1"/>
  <c r="R154" i="1"/>
  <c r="R23" i="1" s="1"/>
  <c r="Q154" i="1"/>
  <c r="Q23" i="1" s="1"/>
  <c r="P154" i="1"/>
  <c r="P23" i="1" s="1"/>
  <c r="O154" i="1"/>
  <c r="O23" i="1" s="1"/>
  <c r="N154" i="1"/>
  <c r="N23" i="1" s="1"/>
  <c r="M154" i="1"/>
  <c r="M23" i="1" s="1"/>
  <c r="L154" i="1"/>
  <c r="L23" i="1" s="1"/>
  <c r="K154" i="1"/>
  <c r="K23" i="1" s="1"/>
  <c r="J154" i="1"/>
  <c r="J23" i="1" s="1"/>
  <c r="I154" i="1"/>
  <c r="I23" i="1" s="1"/>
  <c r="H154" i="1"/>
  <c r="H23" i="1" s="1"/>
  <c r="G154" i="1"/>
  <c r="G23" i="1" s="1"/>
  <c r="F154" i="1"/>
  <c r="F23" i="1" s="1"/>
  <c r="E154" i="1"/>
  <c r="E23" i="1" s="1"/>
  <c r="D154" i="1"/>
  <c r="D23" i="1" s="1"/>
  <c r="C154" i="1"/>
  <c r="C23" i="1" s="1"/>
  <c r="B154" i="1"/>
  <c r="B23" i="1" s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XFC124" i="1" s="1"/>
  <c r="T117" i="1"/>
  <c r="T14" i="1" s="1"/>
  <c r="S117" i="1"/>
  <c r="S14" i="1" s="1"/>
  <c r="R117" i="1"/>
  <c r="R14" i="1" s="1"/>
  <c r="Q117" i="1"/>
  <c r="Q14" i="1" s="1"/>
  <c r="P117" i="1"/>
  <c r="P14" i="1" s="1"/>
  <c r="O117" i="1"/>
  <c r="O14" i="1" s="1"/>
  <c r="N117" i="1"/>
  <c r="N14" i="1" s="1"/>
  <c r="M117" i="1"/>
  <c r="M14" i="1" s="1"/>
  <c r="L117" i="1"/>
  <c r="L14" i="1" s="1"/>
  <c r="K117" i="1"/>
  <c r="K14" i="1" s="1"/>
  <c r="J117" i="1"/>
  <c r="J14" i="1" s="1"/>
  <c r="I117" i="1"/>
  <c r="I14" i="1" s="1"/>
  <c r="H117" i="1"/>
  <c r="H14" i="1" s="1"/>
  <c r="G117" i="1"/>
  <c r="G14" i="1" s="1"/>
  <c r="F117" i="1"/>
  <c r="F14" i="1" s="1"/>
  <c r="E117" i="1"/>
  <c r="E14" i="1" s="1"/>
  <c r="D117" i="1"/>
  <c r="D14" i="1" s="1"/>
  <c r="C117" i="1"/>
  <c r="C14" i="1" s="1"/>
  <c r="B117" i="1"/>
  <c r="B14" i="1" s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V132" i="1" l="1"/>
  <c r="V112" i="1"/>
  <c r="V13" i="1"/>
  <c r="V12" i="1" s="1"/>
  <c r="V16" i="1"/>
  <c r="V15" i="1" s="1"/>
  <c r="V56" i="1"/>
  <c r="V157" i="1"/>
  <c r="V79" i="1"/>
  <c r="XFC123" i="1"/>
  <c r="V18" i="1"/>
  <c r="V20" i="1"/>
  <c r="V22" i="1"/>
  <c r="V21" i="1" s="1"/>
  <c r="V19" i="1"/>
  <c r="V25" i="1"/>
  <c r="G16" i="1"/>
  <c r="G15" i="1" s="1"/>
  <c r="F18" i="1"/>
  <c r="N18" i="1"/>
  <c r="C19" i="1"/>
  <c r="K19" i="1"/>
  <c r="S19" i="1"/>
  <c r="H20" i="1"/>
  <c r="P20" i="1"/>
  <c r="C157" i="1"/>
  <c r="K157" i="1"/>
  <c r="S157" i="1"/>
  <c r="B18" i="1"/>
  <c r="U157" i="1"/>
  <c r="U132" i="1"/>
  <c r="U112" i="1"/>
  <c r="U20" i="1"/>
  <c r="U19" i="1"/>
  <c r="U18" i="1"/>
  <c r="U79" i="1"/>
  <c r="U16" i="1"/>
  <c r="U15" i="1" s="1"/>
  <c r="U22" i="1"/>
  <c r="U21" i="1" s="1"/>
  <c r="U56" i="1"/>
  <c r="U13" i="1"/>
  <c r="U25" i="1"/>
  <c r="E22" i="1"/>
  <c r="E21" i="1" s="1"/>
  <c r="N22" i="1"/>
  <c r="N21" i="1" s="1"/>
  <c r="H16" i="1"/>
  <c r="H15" i="1" s="1"/>
  <c r="C18" i="1"/>
  <c r="H19" i="1"/>
  <c r="H157" i="1"/>
  <c r="M22" i="1"/>
  <c r="M21" i="1" s="1"/>
  <c r="L16" i="1"/>
  <c r="L15" i="1" s="1"/>
  <c r="I22" i="1"/>
  <c r="I21" i="1" s="1"/>
  <c r="Q22" i="1"/>
  <c r="Q21" i="1" s="1"/>
  <c r="J13" i="1"/>
  <c r="J12" i="1" s="1"/>
  <c r="O16" i="1"/>
  <c r="O15" i="1" s="1"/>
  <c r="G157" i="1"/>
  <c r="O157" i="1"/>
  <c r="S132" i="1"/>
  <c r="D157" i="1"/>
  <c r="L157" i="1"/>
  <c r="T157" i="1"/>
  <c r="I157" i="1"/>
  <c r="Q157" i="1"/>
  <c r="F157" i="1"/>
  <c r="C79" i="1"/>
  <c r="K79" i="1"/>
  <c r="S79" i="1"/>
  <c r="H79" i="1"/>
  <c r="P79" i="1"/>
  <c r="B20" i="1"/>
  <c r="J20" i="1"/>
  <c r="R20" i="1"/>
  <c r="G22" i="1"/>
  <c r="G21" i="1" s="1"/>
  <c r="I132" i="1"/>
  <c r="Q132" i="1"/>
  <c r="B13" i="1"/>
  <c r="B12" i="1" s="1"/>
  <c r="R13" i="1"/>
  <c r="R12" i="1" s="1"/>
  <c r="I25" i="1"/>
  <c r="E79" i="1"/>
  <c r="M79" i="1"/>
  <c r="B79" i="1"/>
  <c r="J79" i="1"/>
  <c r="R79" i="1"/>
  <c r="G79" i="1"/>
  <c r="O79" i="1"/>
  <c r="D79" i="1"/>
  <c r="L79" i="1"/>
  <c r="T79" i="1"/>
  <c r="I79" i="1"/>
  <c r="Q79" i="1"/>
  <c r="B112" i="1"/>
  <c r="P157" i="1"/>
  <c r="K18" i="1"/>
  <c r="S18" i="1"/>
  <c r="P19" i="1"/>
  <c r="E20" i="1"/>
  <c r="M20" i="1"/>
  <c r="B22" i="1"/>
  <c r="B21" i="1" s="1"/>
  <c r="J22" i="1"/>
  <c r="J21" i="1" s="1"/>
  <c r="R22" i="1"/>
  <c r="R21" i="1" s="1"/>
  <c r="D16" i="1"/>
  <c r="D15" i="1" s="1"/>
  <c r="T16" i="1"/>
  <c r="T15" i="1" s="1"/>
  <c r="H22" i="1"/>
  <c r="H21" i="1" s="1"/>
  <c r="G13" i="1"/>
  <c r="G12" i="1" s="1"/>
  <c r="O13" i="1"/>
  <c r="O12" i="1" s="1"/>
  <c r="D56" i="1"/>
  <c r="L56" i="1"/>
  <c r="T56" i="1"/>
  <c r="I56" i="1"/>
  <c r="Q56" i="1"/>
  <c r="C22" i="1"/>
  <c r="C21" i="1" s="1"/>
  <c r="K22" i="1"/>
  <c r="K21" i="1" s="1"/>
  <c r="S22" i="1"/>
  <c r="S21" i="1" s="1"/>
  <c r="N157" i="1"/>
  <c r="R56" i="1"/>
  <c r="F16" i="1"/>
  <c r="F15" i="1" s="1"/>
  <c r="N16" i="1"/>
  <c r="N15" i="1" s="1"/>
  <c r="C132" i="1"/>
  <c r="K132" i="1"/>
  <c r="H25" i="1"/>
  <c r="P25" i="1"/>
  <c r="H112" i="1"/>
  <c r="P112" i="1"/>
  <c r="J18" i="1"/>
  <c r="R18" i="1"/>
  <c r="G19" i="1"/>
  <c r="O19" i="1"/>
  <c r="D20" i="1"/>
  <c r="L20" i="1"/>
  <c r="T20" i="1"/>
  <c r="O22" i="1"/>
  <c r="O21" i="1" s="1"/>
  <c r="Q25" i="1"/>
  <c r="I16" i="1"/>
  <c r="I15" i="1" s="1"/>
  <c r="F22" i="1"/>
  <c r="F21" i="1" s="1"/>
  <c r="J112" i="1"/>
  <c r="P22" i="1"/>
  <c r="P21" i="1" s="1"/>
  <c r="B56" i="1"/>
  <c r="F56" i="1"/>
  <c r="N79" i="1"/>
  <c r="E19" i="1"/>
  <c r="M25" i="1"/>
  <c r="G25" i="1"/>
  <c r="T19" i="1"/>
  <c r="J56" i="1"/>
  <c r="H13" i="1"/>
  <c r="H12" i="1" s="1"/>
  <c r="B19" i="1"/>
  <c r="L22" i="1"/>
  <c r="L21" i="1" s="1"/>
  <c r="E157" i="1"/>
  <c r="M157" i="1"/>
  <c r="B157" i="1"/>
  <c r="J157" i="1"/>
  <c r="R157" i="1"/>
  <c r="G20" i="1"/>
  <c r="F25" i="1"/>
  <c r="N25" i="1"/>
  <c r="C25" i="1"/>
  <c r="K25" i="1"/>
  <c r="S25" i="1"/>
  <c r="H18" i="1"/>
  <c r="P18" i="1"/>
  <c r="F79" i="1"/>
  <c r="R112" i="1"/>
  <c r="B25" i="1"/>
  <c r="L19" i="1"/>
  <c r="M56" i="1"/>
  <c r="O20" i="1"/>
  <c r="P16" i="1"/>
  <c r="P15" i="1" s="1"/>
  <c r="XFD100" i="1"/>
  <c r="R25" i="1"/>
  <c r="O25" i="1"/>
  <c r="I20" i="1"/>
  <c r="P13" i="1"/>
  <c r="P12" i="1" s="1"/>
  <c r="R19" i="1"/>
  <c r="T22" i="1"/>
  <c r="T21" i="1" s="1"/>
  <c r="Q16" i="1"/>
  <c r="Q15" i="1" s="1"/>
  <c r="XFD34" i="1"/>
  <c r="Q13" i="1"/>
  <c r="Q12" i="1" s="1"/>
  <c r="N56" i="1"/>
  <c r="M19" i="1"/>
  <c r="E25" i="1"/>
  <c r="J25" i="1"/>
  <c r="D19" i="1"/>
  <c r="Q20" i="1"/>
  <c r="E56" i="1"/>
  <c r="J19" i="1"/>
  <c r="D22" i="1"/>
  <c r="D21" i="1" s="1"/>
  <c r="I13" i="1"/>
  <c r="I12" i="1" s="1"/>
  <c r="G112" i="1"/>
  <c r="O112" i="1"/>
  <c r="I112" i="1"/>
  <c r="Q112" i="1"/>
  <c r="F19" i="1"/>
  <c r="N19" i="1"/>
  <c r="C20" i="1"/>
  <c r="K20" i="1"/>
  <c r="S20" i="1"/>
  <c r="H132" i="1"/>
  <c r="P132" i="1"/>
  <c r="E16" i="1"/>
  <c r="E15" i="1" s="1"/>
  <c r="M16" i="1"/>
  <c r="M15" i="1" s="1"/>
  <c r="B132" i="1"/>
  <c r="J132" i="1"/>
  <c r="R132" i="1"/>
  <c r="G132" i="1"/>
  <c r="O132" i="1"/>
  <c r="D132" i="1"/>
  <c r="L132" i="1"/>
  <c r="T132" i="1"/>
  <c r="S56" i="1"/>
  <c r="K112" i="1"/>
  <c r="C13" i="1"/>
  <c r="C12" i="1" s="1"/>
  <c r="K13" i="1"/>
  <c r="K12" i="1" s="1"/>
  <c r="S13" i="1"/>
  <c r="S12" i="1" s="1"/>
  <c r="B16" i="1"/>
  <c r="B15" i="1" s="1"/>
  <c r="J16" i="1"/>
  <c r="J15" i="1" s="1"/>
  <c r="R16" i="1"/>
  <c r="R15" i="1" s="1"/>
  <c r="D18" i="1"/>
  <c r="L18" i="1"/>
  <c r="T18" i="1"/>
  <c r="I19" i="1"/>
  <c r="Q19" i="1"/>
  <c r="F20" i="1"/>
  <c r="N20" i="1"/>
  <c r="D112" i="1"/>
  <c r="L112" i="1"/>
  <c r="T112" i="1"/>
  <c r="E132" i="1"/>
  <c r="M132" i="1"/>
  <c r="C56" i="1"/>
  <c r="D13" i="1"/>
  <c r="D12" i="1" s="1"/>
  <c r="L13" i="1"/>
  <c r="L12" i="1" s="1"/>
  <c r="T13" i="1"/>
  <c r="T12" i="1" s="1"/>
  <c r="C16" i="1"/>
  <c r="C15" i="1" s="1"/>
  <c r="K16" i="1"/>
  <c r="K15" i="1" s="1"/>
  <c r="S16" i="1"/>
  <c r="S15" i="1" s="1"/>
  <c r="E18" i="1"/>
  <c r="M18" i="1"/>
  <c r="E112" i="1"/>
  <c r="M112" i="1"/>
  <c r="F132" i="1"/>
  <c r="N132" i="1"/>
  <c r="K56" i="1"/>
  <c r="E13" i="1"/>
  <c r="E12" i="1" s="1"/>
  <c r="M13" i="1"/>
  <c r="M12" i="1" s="1"/>
  <c r="D25" i="1"/>
  <c r="L25" i="1"/>
  <c r="T25" i="1"/>
  <c r="F112" i="1"/>
  <c r="N112" i="1"/>
  <c r="S112" i="1"/>
  <c r="F13" i="1"/>
  <c r="F12" i="1" s="1"/>
  <c r="N13" i="1"/>
  <c r="N12" i="1" s="1"/>
  <c r="G18" i="1"/>
  <c r="O18" i="1"/>
  <c r="G56" i="1"/>
  <c r="O56" i="1"/>
  <c r="C112" i="1"/>
  <c r="H56" i="1"/>
  <c r="P56" i="1"/>
  <c r="I18" i="1"/>
  <c r="Q18" i="1"/>
  <c r="U12" i="1" l="1"/>
  <c r="V17" i="1"/>
  <c r="V10" i="1" s="1"/>
  <c r="O17" i="1"/>
  <c r="O10" i="1" s="1"/>
  <c r="K17" i="1"/>
  <c r="K10" i="1" s="1"/>
  <c r="P17" i="1"/>
  <c r="P10" i="1" s="1"/>
  <c r="H17" i="1"/>
  <c r="H10" i="1" s="1"/>
  <c r="C17" i="1"/>
  <c r="C10" i="1" s="1"/>
  <c r="U17" i="1"/>
  <c r="B17" i="1"/>
  <c r="B10" i="1" s="1"/>
  <c r="F17" i="1"/>
  <c r="F10" i="1" s="1"/>
  <c r="L17" i="1"/>
  <c r="L10" i="1" s="1"/>
  <c r="M17" i="1"/>
  <c r="M10" i="1" s="1"/>
  <c r="R17" i="1"/>
  <c r="R10" i="1" s="1"/>
  <c r="T17" i="1"/>
  <c r="T10" i="1" s="1"/>
  <c r="J17" i="1"/>
  <c r="J10" i="1" s="1"/>
  <c r="G17" i="1"/>
  <c r="G10" i="1" s="1"/>
  <c r="S17" i="1"/>
  <c r="S10" i="1" s="1"/>
  <c r="D17" i="1"/>
  <c r="D10" i="1" s="1"/>
  <c r="N17" i="1"/>
  <c r="N10" i="1" s="1"/>
  <c r="Q17" i="1"/>
  <c r="Q10" i="1" s="1"/>
  <c r="I17" i="1"/>
  <c r="I10" i="1" s="1"/>
  <c r="E17" i="1"/>
  <c r="E10" i="1" s="1"/>
  <c r="U10" i="1" l="1"/>
</calcChain>
</file>

<file path=xl/sharedStrings.xml><?xml version="1.0" encoding="utf-8"?>
<sst xmlns="http://schemas.openxmlformats.org/spreadsheetml/2006/main" count="149" uniqueCount="118">
  <si>
    <t>UNIVERSIDAD TECNOLÓGICA DE PANAMÁ</t>
  </si>
  <si>
    <t>DIRECCIÓN GENERAL DE PLANIFICACIÓN UNIVERSITARIA</t>
  </si>
  <si>
    <t>DEPARTAMENTO DE ESTADÍSTICA E INDICADORES</t>
  </si>
  <si>
    <t>MATRÍCULA DEL CENTRO REGIONAL DE CHIRIQUÍ, SEGÚN FACULTAD Y CARRERA/PROGRAMA:</t>
  </si>
  <si>
    <t xml:space="preserve"> AÑOS 2005-2025</t>
  </si>
  <si>
    <t>Facultad y Carrera/Programa</t>
  </si>
  <si>
    <t>TOTAL</t>
  </si>
  <si>
    <t>Total de Maestría</t>
  </si>
  <si>
    <t xml:space="preserve">      Maestría</t>
  </si>
  <si>
    <t xml:space="preserve">      Maestría y Postgrado</t>
  </si>
  <si>
    <t xml:space="preserve">Total de Postgrado </t>
  </si>
  <si>
    <t xml:space="preserve">      Postgrado </t>
  </si>
  <si>
    <t>Total de Licenciatura</t>
  </si>
  <si>
    <t xml:space="preserve">      Licenciatura en Ingeniería</t>
  </si>
  <si>
    <t xml:space="preserve">      Licenciatura </t>
  </si>
  <si>
    <t xml:space="preserve">      Licenciatura en Tecnología</t>
  </si>
  <si>
    <t>Total de Técnico</t>
  </si>
  <si>
    <t xml:space="preserve">      Técnico en Ingeniería </t>
  </si>
  <si>
    <t xml:space="preserve">      Técnico</t>
  </si>
  <si>
    <t>FACULTAD DE INGENIERÍA CIVIL</t>
  </si>
  <si>
    <t>Maestría en</t>
  </si>
  <si>
    <t xml:space="preserve">     Administración de Proyectos de Construcción</t>
  </si>
  <si>
    <r>
      <t xml:space="preserve">     </t>
    </r>
    <r>
      <rPr>
        <sz val="11"/>
        <rFont val="Calibri"/>
        <family val="2"/>
        <scheme val="minor"/>
      </rPr>
      <t>Ciencias</t>
    </r>
  </si>
  <si>
    <t xml:space="preserve">     Ingeniería Ambiental</t>
  </si>
  <si>
    <t xml:space="preserve">    en Ingeniería Estructural</t>
  </si>
  <si>
    <t xml:space="preserve">Postgrado en </t>
  </si>
  <si>
    <t>Licenciatura en Ingeniería</t>
  </si>
  <si>
    <r>
      <t xml:space="preserve">     </t>
    </r>
    <r>
      <rPr>
        <sz val="11"/>
        <rFont val="Calibri"/>
        <family val="2"/>
        <scheme val="minor"/>
      </rPr>
      <t>Ambiental</t>
    </r>
  </si>
  <si>
    <r>
      <t xml:space="preserve">     </t>
    </r>
    <r>
      <rPr>
        <sz val="11"/>
        <rFont val="Calibri"/>
        <family val="2"/>
        <scheme val="minor"/>
      </rPr>
      <t>Civil</t>
    </r>
  </si>
  <si>
    <r>
      <t xml:space="preserve">     </t>
    </r>
    <r>
      <rPr>
        <sz val="11"/>
        <rFont val="Calibri"/>
        <family val="2"/>
        <scheme val="minor"/>
      </rPr>
      <t>Marítima Portuaria</t>
    </r>
  </si>
  <si>
    <t xml:space="preserve">Licenciatura en </t>
  </si>
  <si>
    <r>
      <t xml:space="preserve">     </t>
    </r>
    <r>
      <rPr>
        <sz val="11"/>
        <rFont val="Calibri"/>
        <family val="2"/>
        <scheme val="minor"/>
      </rPr>
      <t>Edificaciones</t>
    </r>
  </si>
  <si>
    <r>
      <t xml:space="preserve">     </t>
    </r>
    <r>
      <rPr>
        <sz val="11"/>
        <rFont val="Calibri"/>
        <family val="2"/>
        <scheme val="minor"/>
      </rPr>
      <t>Operaciones Marítimas y Portuarias</t>
    </r>
  </si>
  <si>
    <r>
      <t xml:space="preserve">     </t>
    </r>
    <r>
      <rPr>
        <sz val="11"/>
        <rFont val="Calibri"/>
        <family val="2"/>
        <scheme val="minor"/>
      </rPr>
      <t>Saneamiento y Ambiente</t>
    </r>
  </si>
  <si>
    <r>
      <t xml:space="preserve">     </t>
    </r>
    <r>
      <rPr>
        <sz val="11"/>
        <rFont val="Calibri"/>
        <family val="2"/>
        <scheme val="minor"/>
      </rPr>
      <t>Topografía</t>
    </r>
  </si>
  <si>
    <t>Licenciatura en Tecnología</t>
  </si>
  <si>
    <t xml:space="preserve">     de Edificaciones </t>
  </si>
  <si>
    <t xml:space="preserve">     Sanitaria y Ambiental</t>
  </si>
  <si>
    <t>Técnico en Ingeniería con esp. en</t>
  </si>
  <si>
    <t xml:space="preserve">     Edificaciones </t>
  </si>
  <si>
    <t xml:space="preserve">     Saneamiento y Ambiente</t>
  </si>
  <si>
    <t xml:space="preserve"> AÑOS 2005-2025 (Continuación)</t>
  </si>
  <si>
    <t>FACULTAD DE INGENIERÍA ELÉCTRICA</t>
  </si>
  <si>
    <t xml:space="preserve">     Ingeniería Eléctrica</t>
  </si>
  <si>
    <t xml:space="preserve">     Eléctrica y Electrónica</t>
  </si>
  <si>
    <r>
      <t xml:space="preserve">     </t>
    </r>
    <r>
      <rPr>
        <sz val="11"/>
        <rFont val="Calibri"/>
        <family val="2"/>
        <scheme val="minor"/>
      </rPr>
      <t>Electromecánica</t>
    </r>
  </si>
  <si>
    <r>
      <t xml:space="preserve">     </t>
    </r>
    <r>
      <rPr>
        <sz val="11"/>
        <rFont val="Calibri"/>
        <family val="2"/>
        <scheme val="minor"/>
      </rPr>
      <t>Electrónica y Telecomunicaciones</t>
    </r>
  </si>
  <si>
    <t xml:space="preserve">     Eléctrica</t>
  </si>
  <si>
    <t>Licenciatura en</t>
  </si>
  <si>
    <t xml:space="preserve">     Electrónica y Sistemas de Comunicación</t>
  </si>
  <si>
    <t xml:space="preserve">     Sistemas Eléctricos y Automatización</t>
  </si>
  <si>
    <t xml:space="preserve">     Electrónica </t>
  </si>
  <si>
    <t xml:space="preserve">     Electricidad</t>
  </si>
  <si>
    <t xml:space="preserve">     Electrónica</t>
  </si>
  <si>
    <t xml:space="preserve">     Sistemas Eléctricos</t>
  </si>
  <si>
    <t xml:space="preserve">     Telecomunicaciones</t>
  </si>
  <si>
    <t>FACULTAD DE INGENIERÍA INDUSTRIAL</t>
  </si>
  <si>
    <t xml:space="preserve"> </t>
  </si>
  <si>
    <t xml:space="preserve"> Maestría en</t>
  </si>
  <si>
    <t xml:space="preserve">     Ciencias con esp. en Administración Industrial</t>
  </si>
  <si>
    <t xml:space="preserve">     Agronegocios</t>
  </si>
  <si>
    <t xml:space="preserve">     Dirección de Negocios con esp. en Estrategia Gerencial</t>
  </si>
  <si>
    <t xml:space="preserve">     Gestión de Proyectos </t>
  </si>
  <si>
    <t xml:space="preserve">     Sistemas Logísticos y Operaciones con esp. en Centros de Distibución</t>
  </si>
  <si>
    <t>Postgrado en</t>
  </si>
  <si>
    <t xml:space="preserve">     Alta Gerencia</t>
  </si>
  <si>
    <t xml:space="preserve">     Formulación, Evaluación y Gestión de Proyectos de Inversión</t>
  </si>
  <si>
    <t xml:space="preserve">     Industrial</t>
  </si>
  <si>
    <t xml:space="preserve">     Mecánica Industrial</t>
  </si>
  <si>
    <t xml:space="preserve">     Gestión Administrativa</t>
  </si>
  <si>
    <t xml:space="preserve">     Gestión de la Producción Industrial</t>
  </si>
  <si>
    <t xml:space="preserve">     Logística y Transporte Multimodal</t>
  </si>
  <si>
    <t xml:space="preserve">     Mercadeo y Comercio Internacional (1)</t>
  </si>
  <si>
    <t xml:space="preserve">     Mercadeo y Negocios Internacionales</t>
  </si>
  <si>
    <t xml:space="preserve">     Recursos Humanos y Gestión de la Productividad</t>
  </si>
  <si>
    <t xml:space="preserve">Licenciatura en Tecnología </t>
  </si>
  <si>
    <t xml:space="preserve">     Administrativa</t>
  </si>
  <si>
    <t xml:space="preserve">     Administración</t>
  </si>
  <si>
    <t xml:space="preserve">     Tecnología Industrial</t>
  </si>
  <si>
    <t xml:space="preserve"> AÑOS 2005-2025 (Conclusión)</t>
  </si>
  <si>
    <t>FACULTAD DE INGENIERÍA MECÁNICA</t>
  </si>
  <si>
    <t xml:space="preserve">     Ingeniería de Planta</t>
  </si>
  <si>
    <t xml:space="preserve">     Mantenimiento de Planta</t>
  </si>
  <si>
    <t>Maestría y Postgrado en</t>
  </si>
  <si>
    <t xml:space="preserve">     Energía Renovable y Ambiente</t>
  </si>
  <si>
    <t xml:space="preserve">     Aeronáutica</t>
  </si>
  <si>
    <t xml:space="preserve">     Mecánica</t>
  </si>
  <si>
    <t xml:space="preserve">     Mecánica Automotriz</t>
  </si>
  <si>
    <t xml:space="preserve">     de Mecánica Industrial</t>
  </si>
  <si>
    <t xml:space="preserve">     Mecánica con esp. en Mecánica Industrial</t>
  </si>
  <si>
    <t>FACULTAD DE INGENIERÍA DE SISTEMAS COMPUTACIONALES</t>
  </si>
  <si>
    <t xml:space="preserve">     Seguridad Informática </t>
  </si>
  <si>
    <t xml:space="preserve">    Auditoría de Sistemas y Evaluación de Control Informático</t>
  </si>
  <si>
    <t xml:space="preserve">     Auditoría de Sistemas y Evaluación de Control Informático</t>
  </si>
  <si>
    <t>Licenciatura en Ingeniería de</t>
  </si>
  <si>
    <t xml:space="preserve">     Sistemas Computacionales</t>
  </si>
  <si>
    <t xml:space="preserve">     Sistemas de Información</t>
  </si>
  <si>
    <t xml:space="preserve">     Sistemas y Computación</t>
  </si>
  <si>
    <t xml:space="preserve">     Ciberseguridad</t>
  </si>
  <si>
    <t xml:space="preserve">     Desarrollo de Software (1)</t>
  </si>
  <si>
    <t xml:space="preserve">     Desarrollo y Gestión de Software </t>
  </si>
  <si>
    <t xml:space="preserve">     Redes Informáticas</t>
  </si>
  <si>
    <t>Licenciatura en Tecnología de</t>
  </si>
  <si>
    <t xml:space="preserve">     Programación y Análisis de Sistemas</t>
  </si>
  <si>
    <t>Técnico en</t>
  </si>
  <si>
    <t xml:space="preserve">     Informática para la Gestión Empresarial</t>
  </si>
  <si>
    <t>FACULTAD DE CIENCIAS Y TECNOLOGÍA</t>
  </si>
  <si>
    <t xml:space="preserve">     Docencia Superior con esp. en Tecnología y Didáctica Educativa</t>
  </si>
  <si>
    <t xml:space="preserve">     Docencia Superior</t>
  </si>
  <si>
    <t xml:space="preserve">(1) Carrera en transición </t>
  </si>
  <si>
    <t xml:space="preserve">Fuente: Sistema de Matrícula Institucional </t>
  </si>
  <si>
    <t xml:space="preserve">     Electromecánica Industrial</t>
  </si>
  <si>
    <t xml:space="preserve">     Electrónica Biomédica</t>
  </si>
  <si>
    <t xml:space="preserve">     Matemática</t>
  </si>
  <si>
    <t xml:space="preserve">     Comunicación Ejecutiva Bilingüe</t>
  </si>
  <si>
    <t xml:space="preserve">     Sistemas de Información Gerencial</t>
  </si>
  <si>
    <t xml:space="preserve">     Software</t>
  </si>
  <si>
    <t xml:space="preserve">    Naval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</si>
</sst>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Courier New"/>
      <family val="3"/>
    </font>
    <font>
      <b/>
      <sz val="11.5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/>
    <xf numFmtId="0" fontId="7" fillId="0" borderId="0"/>
  </cellStyleXfs>
  <cellXfs count="77">
    <xf numFmtId="0" fontId="0" fillId="0" borderId="0" xfId="0"/>
    <xf numFmtId="164" fontId="5" fillId="0" borderId="0" xfId="1" applyFont="1"/>
    <xf numFmtId="164" fontId="6" fillId="0" borderId="0" xfId="1" applyFont="1"/>
    <xf numFmtId="0" fontId="8" fillId="0" borderId="0" xfId="2" applyFont="1" applyAlignment="1">
      <alignment horizontal="center"/>
    </xf>
    <xf numFmtId="0" fontId="5" fillId="0" borderId="0" xfId="2" applyFont="1"/>
    <xf numFmtId="164" fontId="9" fillId="2" borderId="1" xfId="1" applyFont="1" applyFill="1" applyBorder="1" applyAlignment="1">
      <alignment horizontal="center" vertical="center"/>
    </xf>
    <xf numFmtId="1" fontId="9" fillId="2" borderId="2" xfId="1" applyNumberFormat="1" applyFont="1" applyFill="1" applyBorder="1" applyAlignment="1">
      <alignment horizontal="center" vertical="center"/>
    </xf>
    <xf numFmtId="1" fontId="9" fillId="2" borderId="2" xfId="1" applyNumberFormat="1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8" fillId="0" borderId="0" xfId="2" applyFont="1"/>
    <xf numFmtId="3" fontId="5" fillId="0" borderId="3" xfId="2" applyNumberFormat="1" applyFont="1" applyBorder="1"/>
    <xf numFmtId="0" fontId="5" fillId="0" borderId="3" xfId="2" applyFont="1" applyBorder="1"/>
    <xf numFmtId="0" fontId="8" fillId="3" borderId="0" xfId="2" applyFont="1" applyFill="1" applyAlignment="1">
      <alignment horizontal="center" vertical="center"/>
    </xf>
    <xf numFmtId="3" fontId="8" fillId="3" borderId="3" xfId="2" applyNumberFormat="1" applyFont="1" applyFill="1" applyBorder="1" applyAlignment="1">
      <alignment vertical="center"/>
    </xf>
    <xf numFmtId="0" fontId="8" fillId="0" borderId="0" xfId="2" applyFont="1" applyAlignment="1">
      <alignment vertical="center"/>
    </xf>
    <xf numFmtId="164" fontId="8" fillId="0" borderId="0" xfId="1" applyFont="1"/>
    <xf numFmtId="3" fontId="8" fillId="0" borderId="3" xfId="1" applyNumberFormat="1" applyFont="1" applyBorder="1"/>
    <xf numFmtId="3" fontId="5" fillId="0" borderId="3" xfId="1" applyNumberFormat="1" applyFont="1" applyBorder="1"/>
    <xf numFmtId="164" fontId="8" fillId="0" borderId="0" xfId="1" applyFont="1" applyAlignment="1">
      <alignment horizontal="left"/>
    </xf>
    <xf numFmtId="164" fontId="5" fillId="0" borderId="0" xfId="1" applyFont="1" applyAlignment="1">
      <alignment horizontal="left"/>
    </xf>
    <xf numFmtId="0" fontId="2" fillId="4" borderId="0" xfId="2" applyFont="1" applyFill="1" applyAlignment="1">
      <alignment horizontal="left" vertical="center"/>
    </xf>
    <xf numFmtId="3" fontId="2" fillId="4" borderId="3" xfId="2" applyNumberFormat="1" applyFont="1" applyFill="1" applyBorder="1" applyAlignment="1">
      <alignment vertical="center"/>
    </xf>
    <xf numFmtId="0" fontId="8" fillId="0" borderId="3" xfId="2" applyFont="1" applyBorder="1"/>
    <xf numFmtId="164" fontId="10" fillId="0" borderId="0" xfId="1" applyFont="1"/>
    <xf numFmtId="0" fontId="5" fillId="5" borderId="0" xfId="2" applyFont="1" applyFill="1"/>
    <xf numFmtId="0" fontId="2" fillId="6" borderId="0" xfId="2" applyFont="1" applyFill="1" applyAlignment="1">
      <alignment horizontal="left" vertical="center"/>
    </xf>
    <xf numFmtId="3" fontId="2" fillId="6" borderId="3" xfId="2" applyNumberFormat="1" applyFont="1" applyFill="1" applyBorder="1" applyAlignment="1">
      <alignment vertical="center"/>
    </xf>
    <xf numFmtId="0" fontId="1" fillId="0" borderId="3" xfId="0" applyFont="1" applyBorder="1"/>
    <xf numFmtId="0" fontId="2" fillId="7" borderId="0" xfId="2" applyFont="1" applyFill="1" applyAlignment="1">
      <alignment horizontal="left" vertical="center"/>
    </xf>
    <xf numFmtId="3" fontId="8" fillId="7" borderId="3" xfId="2" applyNumberFormat="1" applyFont="1" applyFill="1" applyBorder="1" applyAlignment="1">
      <alignment vertical="center"/>
    </xf>
    <xf numFmtId="0" fontId="2" fillId="0" borderId="0" xfId="2" applyFont="1" applyAlignment="1">
      <alignment vertical="center"/>
    </xf>
    <xf numFmtId="0" fontId="2" fillId="8" borderId="0" xfId="2" applyFont="1" applyFill="1" applyAlignment="1">
      <alignment horizontal="left" vertical="center"/>
    </xf>
    <xf numFmtId="3" fontId="2" fillId="8" borderId="3" xfId="2" applyNumberFormat="1" applyFont="1" applyFill="1" applyBorder="1" applyAlignment="1">
      <alignment vertical="center"/>
    </xf>
    <xf numFmtId="0" fontId="8" fillId="0" borderId="0" xfId="2" applyFont="1" applyAlignment="1">
      <alignment horizontal="left"/>
    </xf>
    <xf numFmtId="0" fontId="11" fillId="0" borderId="3" xfId="0" applyFont="1" applyBorder="1"/>
    <xf numFmtId="0" fontId="2" fillId="9" borderId="0" xfId="2" applyFont="1" applyFill="1" applyAlignment="1">
      <alignment horizontal="left" vertical="center"/>
    </xf>
    <xf numFmtId="3" fontId="2" fillId="9" borderId="3" xfId="2" applyNumberFormat="1" applyFont="1" applyFill="1" applyBorder="1" applyAlignment="1">
      <alignment vertical="center"/>
    </xf>
    <xf numFmtId="0" fontId="2" fillId="10" borderId="0" xfId="2" applyFont="1" applyFill="1" applyAlignment="1">
      <alignment horizontal="left" vertical="center"/>
    </xf>
    <xf numFmtId="3" fontId="2" fillId="10" borderId="3" xfId="2" applyNumberFormat="1" applyFont="1" applyFill="1" applyBorder="1" applyAlignment="1">
      <alignment vertical="center"/>
    </xf>
    <xf numFmtId="0" fontId="5" fillId="0" borderId="5" xfId="2" applyFont="1" applyBorder="1"/>
    <xf numFmtId="0" fontId="5" fillId="0" borderId="6" xfId="2" applyFont="1" applyBorder="1"/>
    <xf numFmtId="0" fontId="5" fillId="0" borderId="6" xfId="2" applyFont="1" applyBorder="1" applyAlignment="1">
      <alignment horizontal="right"/>
    </xf>
    <xf numFmtId="0" fontId="11" fillId="0" borderId="6" xfId="0" applyFont="1" applyBorder="1" applyAlignment="1">
      <alignment horizontal="right"/>
    </xf>
    <xf numFmtId="164" fontId="11" fillId="0" borderId="0" xfId="1" applyFont="1"/>
    <xf numFmtId="0" fontId="5" fillId="0" borderId="7" xfId="2" applyFont="1" applyBorder="1"/>
    <xf numFmtId="3" fontId="2" fillId="8" borderId="0" xfId="2" applyNumberFormat="1" applyFont="1" applyFill="1" applyAlignment="1">
      <alignment vertical="center"/>
    </xf>
    <xf numFmtId="3" fontId="2" fillId="9" borderId="0" xfId="2" applyNumberFormat="1" applyFont="1" applyFill="1" applyAlignment="1">
      <alignment vertical="center"/>
    </xf>
    <xf numFmtId="3" fontId="2" fillId="10" borderId="0" xfId="2" applyNumberFormat="1" applyFont="1" applyFill="1" applyAlignment="1">
      <alignment vertical="center"/>
    </xf>
    <xf numFmtId="3" fontId="2" fillId="6" borderId="0" xfId="2" applyNumberFormat="1" applyFont="1" applyFill="1" applyAlignment="1">
      <alignment vertical="center"/>
    </xf>
    <xf numFmtId="3" fontId="8" fillId="7" borderId="0" xfId="2" applyNumberFormat="1" applyFont="1" applyFill="1" applyAlignment="1">
      <alignment vertical="center"/>
    </xf>
    <xf numFmtId="3" fontId="8" fillId="3" borderId="0" xfId="2" applyNumberFormat="1" applyFont="1" applyFill="1" applyAlignment="1">
      <alignment vertical="center"/>
    </xf>
    <xf numFmtId="3" fontId="8" fillId="0" borderId="0" xfId="1" applyNumberFormat="1" applyFont="1"/>
    <xf numFmtId="3" fontId="5" fillId="0" borderId="0" xfId="1" applyNumberFormat="1" applyFont="1"/>
    <xf numFmtId="3" fontId="2" fillId="4" borderId="0" xfId="2" applyNumberFormat="1" applyFont="1" applyFill="1" applyAlignment="1">
      <alignment vertical="center"/>
    </xf>
    <xf numFmtId="0" fontId="5" fillId="0" borderId="4" xfId="2" applyFont="1" applyBorder="1"/>
    <xf numFmtId="0" fontId="8" fillId="0" borderId="4" xfId="2" applyFont="1" applyBorder="1"/>
    <xf numFmtId="0" fontId="1" fillId="0" borderId="4" xfId="0" applyFont="1" applyBorder="1"/>
    <xf numFmtId="1" fontId="9" fillId="2" borderId="1" xfId="1" applyNumberFormat="1" applyFont="1" applyFill="1" applyBorder="1" applyAlignment="1">
      <alignment horizontal="center" vertical="center"/>
    </xf>
    <xf numFmtId="0" fontId="5" fillId="0" borderId="8" xfId="2" applyFont="1" applyBorder="1"/>
    <xf numFmtId="3" fontId="8" fillId="3" borderId="8" xfId="2" applyNumberFormat="1" applyFont="1" applyFill="1" applyBorder="1" applyAlignment="1">
      <alignment vertical="center"/>
    </xf>
    <xf numFmtId="164" fontId="8" fillId="0" borderId="8" xfId="1" applyFont="1" applyBorder="1"/>
    <xf numFmtId="3" fontId="8" fillId="0" borderId="8" xfId="1" applyNumberFormat="1" applyFont="1" applyBorder="1"/>
    <xf numFmtId="3" fontId="5" fillId="0" borderId="8" xfId="1" applyNumberFormat="1" applyFont="1" applyBorder="1"/>
    <xf numFmtId="3" fontId="2" fillId="4" borderId="8" xfId="2" applyNumberFormat="1" applyFont="1" applyFill="1" applyBorder="1" applyAlignment="1">
      <alignment vertical="center"/>
    </xf>
    <xf numFmtId="0" fontId="8" fillId="0" borderId="8" xfId="2" applyFont="1" applyBorder="1"/>
    <xf numFmtId="0" fontId="11" fillId="0" borderId="8" xfId="0" applyFont="1" applyBorder="1"/>
    <xf numFmtId="0" fontId="12" fillId="0" borderId="0" xfId="2" applyFont="1" applyAlignment="1">
      <alignment vertical="center"/>
    </xf>
    <xf numFmtId="3" fontId="2" fillId="6" borderId="8" xfId="2" applyNumberFormat="1" applyFont="1" applyFill="1" applyBorder="1" applyAlignment="1">
      <alignment vertical="center"/>
    </xf>
    <xf numFmtId="3" fontId="8" fillId="7" borderId="8" xfId="2" applyNumberFormat="1" applyFont="1" applyFill="1" applyBorder="1" applyAlignment="1">
      <alignment vertical="center"/>
    </xf>
    <xf numFmtId="3" fontId="2" fillId="8" borderId="8" xfId="2" applyNumberFormat="1" applyFont="1" applyFill="1" applyBorder="1" applyAlignment="1">
      <alignment vertical="center"/>
    </xf>
    <xf numFmtId="3" fontId="2" fillId="9" borderId="8" xfId="2" applyNumberFormat="1" applyFont="1" applyFill="1" applyBorder="1" applyAlignment="1">
      <alignment vertical="center"/>
    </xf>
    <xf numFmtId="3" fontId="2" fillId="10" borderId="8" xfId="2" applyNumberFormat="1" applyFont="1" applyFill="1" applyBorder="1" applyAlignment="1">
      <alignment vertical="center"/>
    </xf>
    <xf numFmtId="0" fontId="5" fillId="0" borderId="9" xfId="2" applyFont="1" applyBorder="1"/>
    <xf numFmtId="164" fontId="10" fillId="0" borderId="0" xfId="1" applyFont="1" applyAlignment="1">
      <alignment horizontal="left"/>
    </xf>
    <xf numFmtId="1" fontId="9" fillId="2" borderId="10" xfId="1" applyNumberFormat="1" applyFont="1" applyFill="1" applyBorder="1" applyAlignment="1">
      <alignment horizontal="center" vertical="center"/>
    </xf>
    <xf numFmtId="164" fontId="4" fillId="0" borderId="0" xfId="1" applyFont="1" applyAlignment="1">
      <alignment horizontal="center" vertical="center" wrapText="1"/>
    </xf>
    <xf numFmtId="164" fontId="4" fillId="0" borderId="0" xfId="1" applyFont="1" applyAlignment="1">
      <alignment horizontal="center"/>
    </xf>
  </cellXfs>
  <cellStyles count="3">
    <cellStyle name="Normal" xfId="0" builtinId="0"/>
    <cellStyle name="Normal 2" xfId="1" xr:uid="{D0059C63-1AA1-4F30-BB96-F34A9561B43F}"/>
    <cellStyle name="Normal 3" xfId="2" xr:uid="{0BD2D213-95AD-494D-9BF1-A381C2508C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4EB54-6BCF-4839-9912-FE2FA0867659}">
  <sheetPr>
    <tabColor rgb="FFFFC000"/>
  </sheetPr>
  <dimension ref="A1:XFD167"/>
  <sheetViews>
    <sheetView showGridLines="0" showZeros="0" tabSelected="1" zoomScaleNormal="100" zoomScaleSheetLayoutView="100" workbookViewId="0">
      <pane xSplit="1" topLeftCell="B1" activePane="topRight" state="frozen"/>
      <selection activeCell="A142" sqref="A142:T142"/>
      <selection pane="topRight" activeCell="A122" sqref="A122"/>
    </sheetView>
  </sheetViews>
  <sheetFormatPr baseColWidth="10" defaultColWidth="11.42578125" defaultRowHeight="17.100000000000001" customHeight="1" x14ac:dyDescent="0.25"/>
  <cols>
    <col min="1" max="1" width="71.140625" style="4" customWidth="1"/>
    <col min="2" max="22" width="6.28515625" style="4" customWidth="1"/>
    <col min="23" max="16384" width="11.42578125" style="4"/>
  </cols>
  <sheetData>
    <row r="1" spans="1:22" s="1" customFormat="1" ht="17.100000000000001" customHeight="1" x14ac:dyDescent="0.2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2" s="1" customFormat="1" ht="17.100000000000001" customHeight="1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spans="1:22" s="1" customFormat="1" ht="17.100000000000001" customHeight="1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</row>
    <row r="4" spans="1:22" s="1" customFormat="1" ht="9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2" s="1" customFormat="1" ht="17.100000000000001" customHeight="1" x14ac:dyDescent="0.25">
      <c r="A5" s="75" t="s">
        <v>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</row>
    <row r="6" spans="1:22" s="1" customFormat="1" ht="17.10000000000000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spans="1:22" ht="9.75" customHeight="1" x14ac:dyDescent="0.25">
      <c r="A7" s="3"/>
    </row>
    <row r="8" spans="1:22" s="8" customFormat="1" ht="17.100000000000001" customHeight="1" x14ac:dyDescent="0.25">
      <c r="A8" s="5" t="s">
        <v>5</v>
      </c>
      <c r="B8" s="6">
        <v>2005</v>
      </c>
      <c r="C8" s="6">
        <v>2006</v>
      </c>
      <c r="D8" s="6">
        <v>2007</v>
      </c>
      <c r="E8" s="7">
        <v>2008</v>
      </c>
      <c r="F8" s="6">
        <v>2009</v>
      </c>
      <c r="G8" s="7">
        <v>2010</v>
      </c>
      <c r="H8" s="6">
        <v>2011</v>
      </c>
      <c r="I8" s="6">
        <v>2012</v>
      </c>
      <c r="J8" s="6">
        <v>2013</v>
      </c>
      <c r="K8" s="6">
        <v>2014</v>
      </c>
      <c r="L8" s="6">
        <v>2015</v>
      </c>
      <c r="M8" s="7">
        <v>2016</v>
      </c>
      <c r="N8" s="6">
        <v>2017</v>
      </c>
      <c r="O8" s="6">
        <v>2018</v>
      </c>
      <c r="P8" s="6">
        <v>2019</v>
      </c>
      <c r="Q8" s="6">
        <v>2020</v>
      </c>
      <c r="R8" s="6">
        <v>2021</v>
      </c>
      <c r="S8" s="6">
        <v>2022</v>
      </c>
      <c r="T8" s="6">
        <v>2023</v>
      </c>
      <c r="U8" s="57">
        <v>2024</v>
      </c>
      <c r="V8" s="74">
        <v>2025</v>
      </c>
    </row>
    <row r="9" spans="1:22" ht="6.75" customHeight="1" x14ac:dyDescent="0.25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1"/>
      <c r="T9" s="11"/>
      <c r="V9" s="58"/>
    </row>
    <row r="10" spans="1:22" s="14" customFormat="1" ht="17.100000000000001" customHeight="1" x14ac:dyDescent="0.25">
      <c r="A10" s="12" t="s">
        <v>6</v>
      </c>
      <c r="B10" s="13">
        <f t="shared" ref="B10:U10" si="0">+B12+B15+B17+B21</f>
        <v>1214</v>
      </c>
      <c r="C10" s="13">
        <f t="shared" si="0"/>
        <v>1095</v>
      </c>
      <c r="D10" s="13">
        <f t="shared" si="0"/>
        <v>1434</v>
      </c>
      <c r="E10" s="13">
        <f t="shared" si="0"/>
        <v>1576</v>
      </c>
      <c r="F10" s="13">
        <f t="shared" si="0"/>
        <v>1722</v>
      </c>
      <c r="G10" s="13">
        <f t="shared" si="0"/>
        <v>1793</v>
      </c>
      <c r="H10" s="13">
        <f t="shared" si="0"/>
        <v>1899</v>
      </c>
      <c r="I10" s="13">
        <f t="shared" si="0"/>
        <v>1972</v>
      </c>
      <c r="J10" s="13">
        <f t="shared" si="0"/>
        <v>2160</v>
      </c>
      <c r="K10" s="13">
        <f t="shared" si="0"/>
        <v>2356</v>
      </c>
      <c r="L10" s="13">
        <f t="shared" si="0"/>
        <v>2464</v>
      </c>
      <c r="M10" s="13">
        <f t="shared" si="0"/>
        <v>2561</v>
      </c>
      <c r="N10" s="13">
        <f t="shared" si="0"/>
        <v>2705</v>
      </c>
      <c r="O10" s="13">
        <f t="shared" si="0"/>
        <v>2839</v>
      </c>
      <c r="P10" s="13">
        <f t="shared" si="0"/>
        <v>2733</v>
      </c>
      <c r="Q10" s="13">
        <f t="shared" si="0"/>
        <v>2552</v>
      </c>
      <c r="R10" s="13">
        <f t="shared" si="0"/>
        <v>2656</v>
      </c>
      <c r="S10" s="13">
        <f t="shared" si="0"/>
        <v>2477</v>
      </c>
      <c r="T10" s="13">
        <f t="shared" si="0"/>
        <v>2333</v>
      </c>
      <c r="U10" s="50">
        <f t="shared" si="0"/>
        <v>2654</v>
      </c>
      <c r="V10" s="59">
        <f t="shared" ref="V10" si="1">+V12+V15+V17+V21</f>
        <v>2919</v>
      </c>
    </row>
    <row r="11" spans="1:22" s="15" customFormat="1" ht="6.75" customHeight="1" x14ac:dyDescent="0.25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0"/>
      <c r="R11" s="10"/>
      <c r="S11" s="10"/>
      <c r="T11" s="10"/>
      <c r="V11" s="60"/>
    </row>
    <row r="12" spans="1:22" s="15" customFormat="1" ht="17.100000000000001" customHeight="1" x14ac:dyDescent="0.25">
      <c r="A12" s="15" t="s">
        <v>7</v>
      </c>
      <c r="B12" s="16">
        <f>SUM(B13:B14)</f>
        <v>15</v>
      </c>
      <c r="C12" s="16">
        <f t="shared" ref="C12:U12" si="2">SUM(C13:C14)</f>
        <v>0</v>
      </c>
      <c r="D12" s="16">
        <f t="shared" si="2"/>
        <v>15</v>
      </c>
      <c r="E12" s="16">
        <f t="shared" si="2"/>
        <v>10</v>
      </c>
      <c r="F12" s="16">
        <f t="shared" si="2"/>
        <v>9</v>
      </c>
      <c r="G12" s="16">
        <f t="shared" si="2"/>
        <v>18</v>
      </c>
      <c r="H12" s="16">
        <f t="shared" si="2"/>
        <v>22</v>
      </c>
      <c r="I12" s="16">
        <f t="shared" si="2"/>
        <v>0</v>
      </c>
      <c r="J12" s="16">
        <f t="shared" si="2"/>
        <v>14</v>
      </c>
      <c r="K12" s="16">
        <f t="shared" si="2"/>
        <v>18</v>
      </c>
      <c r="L12" s="16">
        <f t="shared" si="2"/>
        <v>42</v>
      </c>
      <c r="M12" s="16">
        <f t="shared" si="2"/>
        <v>33</v>
      </c>
      <c r="N12" s="16">
        <f t="shared" si="2"/>
        <v>40</v>
      </c>
      <c r="O12" s="16">
        <f t="shared" si="2"/>
        <v>50</v>
      </c>
      <c r="P12" s="16">
        <f t="shared" si="2"/>
        <v>45</v>
      </c>
      <c r="Q12" s="16">
        <f t="shared" si="2"/>
        <v>75</v>
      </c>
      <c r="R12" s="16">
        <f t="shared" si="2"/>
        <v>36</v>
      </c>
      <c r="S12" s="16">
        <f t="shared" si="2"/>
        <v>86</v>
      </c>
      <c r="T12" s="16">
        <f t="shared" si="2"/>
        <v>80</v>
      </c>
      <c r="U12" s="51">
        <f t="shared" si="2"/>
        <v>200</v>
      </c>
      <c r="V12" s="61">
        <f t="shared" ref="V12" si="3">SUM(V13:V14)</f>
        <v>192</v>
      </c>
    </row>
    <row r="13" spans="1:22" s="1" customFormat="1" ht="17.100000000000001" customHeight="1" x14ac:dyDescent="0.25">
      <c r="A13" s="1" t="s">
        <v>8</v>
      </c>
      <c r="B13" s="17">
        <f t="shared" ref="B13:V13" si="4">+B27+B58+B81+B114+B134+B159</f>
        <v>15</v>
      </c>
      <c r="C13" s="17">
        <f t="shared" si="4"/>
        <v>0</v>
      </c>
      <c r="D13" s="17">
        <f t="shared" si="4"/>
        <v>15</v>
      </c>
      <c r="E13" s="17">
        <f t="shared" si="4"/>
        <v>10</v>
      </c>
      <c r="F13" s="17">
        <f t="shared" si="4"/>
        <v>9</v>
      </c>
      <c r="G13" s="17">
        <f t="shared" si="4"/>
        <v>10</v>
      </c>
      <c r="H13" s="17">
        <f t="shared" si="4"/>
        <v>15</v>
      </c>
      <c r="I13" s="17">
        <f t="shared" si="4"/>
        <v>0</v>
      </c>
      <c r="J13" s="17">
        <f t="shared" si="4"/>
        <v>14</v>
      </c>
      <c r="K13" s="17">
        <f t="shared" si="4"/>
        <v>18</v>
      </c>
      <c r="L13" s="17">
        <f t="shared" si="4"/>
        <v>42</v>
      </c>
      <c r="M13" s="17">
        <f t="shared" si="4"/>
        <v>33</v>
      </c>
      <c r="N13" s="17">
        <f t="shared" si="4"/>
        <v>40</v>
      </c>
      <c r="O13" s="17">
        <f t="shared" si="4"/>
        <v>50</v>
      </c>
      <c r="P13" s="17">
        <f t="shared" si="4"/>
        <v>45</v>
      </c>
      <c r="Q13" s="17">
        <f t="shared" si="4"/>
        <v>75</v>
      </c>
      <c r="R13" s="17">
        <f t="shared" si="4"/>
        <v>36</v>
      </c>
      <c r="S13" s="17">
        <f t="shared" si="4"/>
        <v>86</v>
      </c>
      <c r="T13" s="17">
        <f t="shared" si="4"/>
        <v>80</v>
      </c>
      <c r="U13" s="52">
        <f t="shared" si="4"/>
        <v>175</v>
      </c>
      <c r="V13" s="62">
        <f t="shared" si="4"/>
        <v>161</v>
      </c>
    </row>
    <row r="14" spans="1:22" s="1" customFormat="1" ht="17.100000000000001" customHeight="1" x14ac:dyDescent="0.25">
      <c r="A14" s="23" t="s">
        <v>9</v>
      </c>
      <c r="B14" s="17">
        <f t="shared" ref="B14:V14" si="5">+B117+B139</f>
        <v>0</v>
      </c>
      <c r="C14" s="17">
        <f t="shared" si="5"/>
        <v>0</v>
      </c>
      <c r="D14" s="62">
        <f t="shared" si="5"/>
        <v>0</v>
      </c>
      <c r="E14" s="62">
        <f t="shared" si="5"/>
        <v>0</v>
      </c>
      <c r="F14" s="62">
        <f t="shared" si="5"/>
        <v>0</v>
      </c>
      <c r="G14" s="62">
        <f t="shared" si="5"/>
        <v>8</v>
      </c>
      <c r="H14" s="62">
        <f t="shared" si="5"/>
        <v>7</v>
      </c>
      <c r="I14" s="62">
        <f t="shared" si="5"/>
        <v>0</v>
      </c>
      <c r="J14" s="62">
        <f t="shared" si="5"/>
        <v>0</v>
      </c>
      <c r="K14" s="62">
        <f t="shared" si="5"/>
        <v>0</v>
      </c>
      <c r="L14" s="62">
        <f t="shared" si="5"/>
        <v>0</v>
      </c>
      <c r="M14" s="62">
        <f t="shared" si="5"/>
        <v>0</v>
      </c>
      <c r="N14" s="62">
        <f t="shared" si="5"/>
        <v>0</v>
      </c>
      <c r="O14" s="62">
        <f t="shared" si="5"/>
        <v>0</v>
      </c>
      <c r="P14" s="62">
        <f t="shared" si="5"/>
        <v>0</v>
      </c>
      <c r="Q14" s="62">
        <f t="shared" si="5"/>
        <v>0</v>
      </c>
      <c r="R14" s="62">
        <f t="shared" si="5"/>
        <v>0</v>
      </c>
      <c r="S14" s="62">
        <f t="shared" si="5"/>
        <v>0</v>
      </c>
      <c r="T14" s="62">
        <f t="shared" si="5"/>
        <v>0</v>
      </c>
      <c r="U14" s="62">
        <f t="shared" si="5"/>
        <v>25</v>
      </c>
      <c r="V14" s="62">
        <f t="shared" si="5"/>
        <v>31</v>
      </c>
    </row>
    <row r="15" spans="1:22" s="15" customFormat="1" ht="17.100000000000001" customHeight="1" x14ac:dyDescent="0.25">
      <c r="A15" s="15" t="s">
        <v>10</v>
      </c>
      <c r="B15" s="16">
        <f t="shared" ref="B15:V15" si="6">SUM(B16:B16)</f>
        <v>2</v>
      </c>
      <c r="C15" s="16">
        <f t="shared" si="6"/>
        <v>0</v>
      </c>
      <c r="D15" s="16">
        <f t="shared" si="6"/>
        <v>27</v>
      </c>
      <c r="E15" s="16">
        <f t="shared" si="6"/>
        <v>18</v>
      </c>
      <c r="F15" s="16">
        <f t="shared" si="6"/>
        <v>22</v>
      </c>
      <c r="G15" s="16">
        <f t="shared" si="6"/>
        <v>17</v>
      </c>
      <c r="H15" s="16">
        <f t="shared" si="6"/>
        <v>0</v>
      </c>
      <c r="I15" s="16">
        <f t="shared" si="6"/>
        <v>16</v>
      </c>
      <c r="J15" s="16">
        <f t="shared" si="6"/>
        <v>23</v>
      </c>
      <c r="K15" s="16">
        <f t="shared" si="6"/>
        <v>48</v>
      </c>
      <c r="L15" s="16">
        <f t="shared" si="6"/>
        <v>27</v>
      </c>
      <c r="M15" s="16">
        <f t="shared" si="6"/>
        <v>11</v>
      </c>
      <c r="N15" s="16">
        <f t="shared" si="6"/>
        <v>54</v>
      </c>
      <c r="O15" s="16">
        <f t="shared" si="6"/>
        <v>52</v>
      </c>
      <c r="P15" s="16">
        <f t="shared" si="6"/>
        <v>18</v>
      </c>
      <c r="Q15" s="16">
        <f t="shared" si="6"/>
        <v>21</v>
      </c>
      <c r="R15" s="16">
        <f t="shared" si="6"/>
        <v>36</v>
      </c>
      <c r="S15" s="16">
        <f t="shared" si="6"/>
        <v>39</v>
      </c>
      <c r="T15" s="16">
        <f t="shared" si="6"/>
        <v>18</v>
      </c>
      <c r="U15" s="51">
        <f t="shared" si="6"/>
        <v>0</v>
      </c>
      <c r="V15" s="61">
        <f t="shared" si="6"/>
        <v>0</v>
      </c>
    </row>
    <row r="16" spans="1:22" s="1" customFormat="1" ht="17.100000000000001" customHeight="1" x14ac:dyDescent="0.25">
      <c r="A16" s="1" t="s">
        <v>11</v>
      </c>
      <c r="B16" s="17">
        <f t="shared" ref="B16:V16" si="7">+B32+B87+B137+B162</f>
        <v>2</v>
      </c>
      <c r="C16" s="17">
        <f t="shared" si="7"/>
        <v>0</v>
      </c>
      <c r="D16" s="17">
        <f t="shared" si="7"/>
        <v>27</v>
      </c>
      <c r="E16" s="17">
        <f t="shared" si="7"/>
        <v>18</v>
      </c>
      <c r="F16" s="17">
        <f t="shared" si="7"/>
        <v>22</v>
      </c>
      <c r="G16" s="17">
        <f t="shared" si="7"/>
        <v>17</v>
      </c>
      <c r="H16" s="17">
        <f t="shared" si="7"/>
        <v>0</v>
      </c>
      <c r="I16" s="17">
        <f t="shared" si="7"/>
        <v>16</v>
      </c>
      <c r="J16" s="17">
        <f t="shared" si="7"/>
        <v>23</v>
      </c>
      <c r="K16" s="17">
        <f t="shared" si="7"/>
        <v>48</v>
      </c>
      <c r="L16" s="17">
        <f t="shared" si="7"/>
        <v>27</v>
      </c>
      <c r="M16" s="17">
        <f t="shared" si="7"/>
        <v>11</v>
      </c>
      <c r="N16" s="17">
        <f t="shared" si="7"/>
        <v>54</v>
      </c>
      <c r="O16" s="17">
        <f t="shared" si="7"/>
        <v>52</v>
      </c>
      <c r="P16" s="17">
        <f t="shared" si="7"/>
        <v>18</v>
      </c>
      <c r="Q16" s="17">
        <f t="shared" si="7"/>
        <v>21</v>
      </c>
      <c r="R16" s="17">
        <f t="shared" si="7"/>
        <v>36</v>
      </c>
      <c r="S16" s="17">
        <f t="shared" si="7"/>
        <v>39</v>
      </c>
      <c r="T16" s="17">
        <f t="shared" si="7"/>
        <v>18</v>
      </c>
      <c r="U16" s="52">
        <f t="shared" si="7"/>
        <v>0</v>
      </c>
      <c r="V16" s="62">
        <f t="shared" si="7"/>
        <v>0</v>
      </c>
    </row>
    <row r="17" spans="1:22" s="15" customFormat="1" ht="17.100000000000001" customHeight="1" x14ac:dyDescent="0.25">
      <c r="A17" s="18" t="s">
        <v>12</v>
      </c>
      <c r="B17" s="16">
        <f>SUM(B18:B20)</f>
        <v>864</v>
      </c>
      <c r="C17" s="16">
        <f t="shared" ref="C17:T17" si="8">SUM(C18:C20)</f>
        <v>921</v>
      </c>
      <c r="D17" s="16">
        <f t="shared" si="8"/>
        <v>1285</v>
      </c>
      <c r="E17" s="16">
        <f t="shared" si="8"/>
        <v>1505</v>
      </c>
      <c r="F17" s="16">
        <f t="shared" si="8"/>
        <v>1677</v>
      </c>
      <c r="G17" s="16">
        <f t="shared" si="8"/>
        <v>1758</v>
      </c>
      <c r="H17" s="16">
        <f t="shared" si="8"/>
        <v>1877</v>
      </c>
      <c r="I17" s="16">
        <f t="shared" si="8"/>
        <v>1952</v>
      </c>
      <c r="J17" s="16">
        <f t="shared" si="8"/>
        <v>2122</v>
      </c>
      <c r="K17" s="16">
        <f t="shared" si="8"/>
        <v>2290</v>
      </c>
      <c r="L17" s="16">
        <f t="shared" si="8"/>
        <v>2394</v>
      </c>
      <c r="M17" s="16">
        <f t="shared" si="8"/>
        <v>2517</v>
      </c>
      <c r="N17" s="16">
        <f t="shared" si="8"/>
        <v>2611</v>
      </c>
      <c r="O17" s="16">
        <f t="shared" si="8"/>
        <v>2736</v>
      </c>
      <c r="P17" s="16">
        <f t="shared" si="8"/>
        <v>2670</v>
      </c>
      <c r="Q17" s="16">
        <f t="shared" si="8"/>
        <v>2456</v>
      </c>
      <c r="R17" s="16">
        <f t="shared" si="8"/>
        <v>2523</v>
      </c>
      <c r="S17" s="16">
        <f t="shared" si="8"/>
        <v>2272</v>
      </c>
      <c r="T17" s="16">
        <f t="shared" si="8"/>
        <v>2138</v>
      </c>
      <c r="U17" s="51">
        <f t="shared" ref="U17:V17" si="9">SUM(U18:U20)</f>
        <v>2310</v>
      </c>
      <c r="V17" s="61">
        <f t="shared" si="9"/>
        <v>2535</v>
      </c>
    </row>
    <row r="18" spans="1:22" s="1" customFormat="1" ht="17.100000000000001" customHeight="1" x14ac:dyDescent="0.25">
      <c r="A18" s="19" t="s">
        <v>13</v>
      </c>
      <c r="B18" s="17">
        <f t="shared" ref="B18:V18" si="10">+B35+B60+B90+B119+B141</f>
        <v>466</v>
      </c>
      <c r="C18" s="17">
        <f t="shared" si="10"/>
        <v>396</v>
      </c>
      <c r="D18" s="17">
        <f t="shared" si="10"/>
        <v>571</v>
      </c>
      <c r="E18" s="17">
        <f t="shared" si="10"/>
        <v>679</v>
      </c>
      <c r="F18" s="17">
        <f t="shared" si="10"/>
        <v>786</v>
      </c>
      <c r="G18" s="17">
        <f t="shared" si="10"/>
        <v>808</v>
      </c>
      <c r="H18" s="17">
        <f t="shared" si="10"/>
        <v>893</v>
      </c>
      <c r="I18" s="17">
        <f t="shared" si="10"/>
        <v>955</v>
      </c>
      <c r="J18" s="17">
        <f t="shared" si="10"/>
        <v>1039</v>
      </c>
      <c r="K18" s="17">
        <f t="shared" si="10"/>
        <v>1138</v>
      </c>
      <c r="L18" s="17">
        <f t="shared" si="10"/>
        <v>1153</v>
      </c>
      <c r="M18" s="17">
        <f t="shared" si="10"/>
        <v>1191</v>
      </c>
      <c r="N18" s="17">
        <f t="shared" si="10"/>
        <v>1194</v>
      </c>
      <c r="O18" s="17">
        <f t="shared" si="10"/>
        <v>1256</v>
      </c>
      <c r="P18" s="17">
        <f t="shared" si="10"/>
        <v>1232</v>
      </c>
      <c r="Q18" s="17">
        <f t="shared" si="10"/>
        <v>1086</v>
      </c>
      <c r="R18" s="17">
        <f t="shared" si="10"/>
        <v>1080</v>
      </c>
      <c r="S18" s="17">
        <f t="shared" si="10"/>
        <v>975</v>
      </c>
      <c r="T18" s="17">
        <f t="shared" si="10"/>
        <v>909</v>
      </c>
      <c r="U18" s="52">
        <f t="shared" si="10"/>
        <v>1026</v>
      </c>
      <c r="V18" s="62">
        <f t="shared" si="10"/>
        <v>1186</v>
      </c>
    </row>
    <row r="19" spans="1:22" s="1" customFormat="1" ht="17.100000000000001" customHeight="1" x14ac:dyDescent="0.25">
      <c r="A19" s="19" t="s">
        <v>14</v>
      </c>
      <c r="B19" s="17">
        <f t="shared" ref="B19:V19" si="11">+B39+B65+B93+B123+B147+B164</f>
        <v>195</v>
      </c>
      <c r="C19" s="17">
        <f t="shared" si="11"/>
        <v>406</v>
      </c>
      <c r="D19" s="17">
        <f t="shared" si="11"/>
        <v>562</v>
      </c>
      <c r="E19" s="17">
        <f t="shared" si="11"/>
        <v>771</v>
      </c>
      <c r="F19" s="17">
        <f t="shared" si="11"/>
        <v>867</v>
      </c>
      <c r="G19" s="17">
        <f t="shared" si="11"/>
        <v>946</v>
      </c>
      <c r="H19" s="17">
        <f t="shared" si="11"/>
        <v>982</v>
      </c>
      <c r="I19" s="17">
        <f t="shared" si="11"/>
        <v>992</v>
      </c>
      <c r="J19" s="17">
        <f t="shared" si="11"/>
        <v>1083</v>
      </c>
      <c r="K19" s="17">
        <f t="shared" si="11"/>
        <v>1149</v>
      </c>
      <c r="L19" s="17">
        <f t="shared" si="11"/>
        <v>1241</v>
      </c>
      <c r="M19" s="17">
        <f t="shared" si="11"/>
        <v>1326</v>
      </c>
      <c r="N19" s="17">
        <f t="shared" si="11"/>
        <v>1415</v>
      </c>
      <c r="O19" s="17">
        <f t="shared" si="11"/>
        <v>1480</v>
      </c>
      <c r="P19" s="17">
        <f t="shared" si="11"/>
        <v>1436</v>
      </c>
      <c r="Q19" s="17">
        <f t="shared" si="11"/>
        <v>1368</v>
      </c>
      <c r="R19" s="17">
        <f t="shared" si="11"/>
        <v>1442</v>
      </c>
      <c r="S19" s="17">
        <f t="shared" si="11"/>
        <v>1297</v>
      </c>
      <c r="T19" s="17">
        <f t="shared" si="11"/>
        <v>1229</v>
      </c>
      <c r="U19" s="52">
        <f t="shared" si="11"/>
        <v>1284</v>
      </c>
      <c r="V19" s="62">
        <f t="shared" si="11"/>
        <v>1349</v>
      </c>
    </row>
    <row r="20" spans="1:22" s="1" customFormat="1" ht="17.100000000000001" customHeight="1" x14ac:dyDescent="0.25">
      <c r="A20" s="19" t="s">
        <v>15</v>
      </c>
      <c r="B20" s="17">
        <f t="shared" ref="B20:V20" si="12">+B44+B68+B100+B126+B152</f>
        <v>203</v>
      </c>
      <c r="C20" s="17">
        <f t="shared" si="12"/>
        <v>119</v>
      </c>
      <c r="D20" s="17">
        <f t="shared" si="12"/>
        <v>152</v>
      </c>
      <c r="E20" s="17">
        <f t="shared" si="12"/>
        <v>55</v>
      </c>
      <c r="F20" s="17">
        <f t="shared" si="12"/>
        <v>24</v>
      </c>
      <c r="G20" s="17">
        <f t="shared" si="12"/>
        <v>4</v>
      </c>
      <c r="H20" s="17">
        <f t="shared" si="12"/>
        <v>2</v>
      </c>
      <c r="I20" s="17">
        <f t="shared" si="12"/>
        <v>5</v>
      </c>
      <c r="J20" s="17">
        <f t="shared" si="12"/>
        <v>0</v>
      </c>
      <c r="K20" s="17">
        <f t="shared" si="12"/>
        <v>3</v>
      </c>
      <c r="L20" s="17">
        <f t="shared" si="12"/>
        <v>0</v>
      </c>
      <c r="M20" s="17">
        <f t="shared" si="12"/>
        <v>0</v>
      </c>
      <c r="N20" s="17">
        <f t="shared" si="12"/>
        <v>2</v>
      </c>
      <c r="O20" s="17">
        <f t="shared" si="12"/>
        <v>0</v>
      </c>
      <c r="P20" s="17">
        <f t="shared" si="12"/>
        <v>2</v>
      </c>
      <c r="Q20" s="17">
        <f t="shared" si="12"/>
        <v>2</v>
      </c>
      <c r="R20" s="17">
        <f t="shared" si="12"/>
        <v>1</v>
      </c>
      <c r="S20" s="17">
        <f t="shared" si="12"/>
        <v>0</v>
      </c>
      <c r="T20" s="17">
        <f t="shared" si="12"/>
        <v>0</v>
      </c>
      <c r="U20" s="52">
        <f t="shared" si="12"/>
        <v>0</v>
      </c>
      <c r="V20" s="62">
        <f t="shared" si="12"/>
        <v>0</v>
      </c>
    </row>
    <row r="21" spans="1:22" s="15" customFormat="1" ht="17.100000000000001" customHeight="1" x14ac:dyDescent="0.25">
      <c r="A21" s="18" t="s">
        <v>16</v>
      </c>
      <c r="B21" s="16">
        <f>SUM(B22:B23)</f>
        <v>333</v>
      </c>
      <c r="C21" s="16">
        <f t="shared" ref="C21:T21" si="13">SUM(C22:C23)</f>
        <v>174</v>
      </c>
      <c r="D21" s="16">
        <f t="shared" si="13"/>
        <v>107</v>
      </c>
      <c r="E21" s="16">
        <f t="shared" si="13"/>
        <v>43</v>
      </c>
      <c r="F21" s="16">
        <f t="shared" si="13"/>
        <v>14</v>
      </c>
      <c r="G21" s="16">
        <f t="shared" si="13"/>
        <v>0</v>
      </c>
      <c r="H21" s="16">
        <f t="shared" si="13"/>
        <v>0</v>
      </c>
      <c r="I21" s="16">
        <f t="shared" si="13"/>
        <v>4</v>
      </c>
      <c r="J21" s="16">
        <f t="shared" si="13"/>
        <v>1</v>
      </c>
      <c r="K21" s="16">
        <f t="shared" si="13"/>
        <v>0</v>
      </c>
      <c r="L21" s="16">
        <f t="shared" si="13"/>
        <v>1</v>
      </c>
      <c r="M21" s="16">
        <f t="shared" si="13"/>
        <v>0</v>
      </c>
      <c r="N21" s="16">
        <f t="shared" si="13"/>
        <v>0</v>
      </c>
      <c r="O21" s="16">
        <f t="shared" si="13"/>
        <v>1</v>
      </c>
      <c r="P21" s="16">
        <f t="shared" si="13"/>
        <v>0</v>
      </c>
      <c r="Q21" s="16">
        <f t="shared" si="13"/>
        <v>0</v>
      </c>
      <c r="R21" s="16">
        <f t="shared" si="13"/>
        <v>61</v>
      </c>
      <c r="S21" s="16">
        <f t="shared" si="13"/>
        <v>80</v>
      </c>
      <c r="T21" s="16">
        <f t="shared" si="13"/>
        <v>97</v>
      </c>
      <c r="U21" s="51">
        <f t="shared" ref="U21:V21" si="14">SUM(U22:U23)</f>
        <v>144</v>
      </c>
      <c r="V21" s="61">
        <f t="shared" si="14"/>
        <v>192</v>
      </c>
    </row>
    <row r="22" spans="1:22" s="1" customFormat="1" ht="17.100000000000001" customHeight="1" x14ac:dyDescent="0.25">
      <c r="A22" s="19" t="s">
        <v>17</v>
      </c>
      <c r="B22" s="17">
        <f t="shared" ref="B22:V22" si="15">+B47+B71+B103+B129</f>
        <v>333</v>
      </c>
      <c r="C22" s="17">
        <f t="shared" si="15"/>
        <v>174</v>
      </c>
      <c r="D22" s="17">
        <f t="shared" si="15"/>
        <v>107</v>
      </c>
      <c r="E22" s="17">
        <f t="shared" si="15"/>
        <v>43</v>
      </c>
      <c r="F22" s="17">
        <f t="shared" si="15"/>
        <v>14</v>
      </c>
      <c r="G22" s="17">
        <f t="shared" si="15"/>
        <v>0</v>
      </c>
      <c r="H22" s="17">
        <f t="shared" si="15"/>
        <v>0</v>
      </c>
      <c r="I22" s="17">
        <f t="shared" si="15"/>
        <v>2</v>
      </c>
      <c r="J22" s="17">
        <f t="shared" si="15"/>
        <v>0</v>
      </c>
      <c r="K22" s="17">
        <f t="shared" si="15"/>
        <v>0</v>
      </c>
      <c r="L22" s="17">
        <f t="shared" si="15"/>
        <v>1</v>
      </c>
      <c r="M22" s="17">
        <f t="shared" si="15"/>
        <v>0</v>
      </c>
      <c r="N22" s="17">
        <f t="shared" si="15"/>
        <v>0</v>
      </c>
      <c r="O22" s="17">
        <f t="shared" si="15"/>
        <v>1</v>
      </c>
      <c r="P22" s="17">
        <f t="shared" si="15"/>
        <v>0</v>
      </c>
      <c r="Q22" s="17">
        <f t="shared" si="15"/>
        <v>0</v>
      </c>
      <c r="R22" s="17">
        <f t="shared" si="15"/>
        <v>61</v>
      </c>
      <c r="S22" s="17">
        <f t="shared" si="15"/>
        <v>80</v>
      </c>
      <c r="T22" s="17">
        <f t="shared" si="15"/>
        <v>97</v>
      </c>
      <c r="U22" s="52">
        <f t="shared" si="15"/>
        <v>144</v>
      </c>
      <c r="V22" s="62">
        <f t="shared" si="15"/>
        <v>192</v>
      </c>
    </row>
    <row r="23" spans="1:22" s="1" customFormat="1" ht="17.100000000000001" customHeight="1" x14ac:dyDescent="0.25">
      <c r="A23" s="73" t="s">
        <v>18</v>
      </c>
      <c r="B23" s="17">
        <f t="shared" ref="B23:U23" si="16">+B154</f>
        <v>0</v>
      </c>
      <c r="C23" s="17">
        <f t="shared" si="16"/>
        <v>0</v>
      </c>
      <c r="D23" s="17">
        <f t="shared" si="16"/>
        <v>0</v>
      </c>
      <c r="E23" s="17">
        <f t="shared" si="16"/>
        <v>0</v>
      </c>
      <c r="F23" s="17">
        <f t="shared" si="16"/>
        <v>0</v>
      </c>
      <c r="G23" s="17">
        <f t="shared" si="16"/>
        <v>0</v>
      </c>
      <c r="H23" s="17">
        <f t="shared" si="16"/>
        <v>0</v>
      </c>
      <c r="I23" s="17">
        <f t="shared" si="16"/>
        <v>2</v>
      </c>
      <c r="J23" s="17">
        <f t="shared" si="16"/>
        <v>1</v>
      </c>
      <c r="K23" s="17">
        <f t="shared" si="16"/>
        <v>0</v>
      </c>
      <c r="L23" s="17">
        <f t="shared" si="16"/>
        <v>0</v>
      </c>
      <c r="M23" s="17">
        <f t="shared" si="16"/>
        <v>0</v>
      </c>
      <c r="N23" s="17">
        <f t="shared" si="16"/>
        <v>0</v>
      </c>
      <c r="O23" s="17">
        <f t="shared" si="16"/>
        <v>0</v>
      </c>
      <c r="P23" s="17">
        <f t="shared" si="16"/>
        <v>0</v>
      </c>
      <c r="Q23" s="17">
        <f t="shared" si="16"/>
        <v>0</v>
      </c>
      <c r="R23" s="17">
        <f t="shared" si="16"/>
        <v>0</v>
      </c>
      <c r="S23" s="17">
        <f t="shared" si="16"/>
        <v>0</v>
      </c>
      <c r="T23" s="17">
        <f t="shared" si="16"/>
        <v>0</v>
      </c>
      <c r="U23" s="52">
        <f t="shared" si="16"/>
        <v>0</v>
      </c>
      <c r="V23" s="62">
        <f t="shared" ref="V23" si="17">+V154</f>
        <v>0</v>
      </c>
    </row>
    <row r="24" spans="1:22" ht="17.100000000000001" customHeight="1" x14ac:dyDescent="0.2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V24" s="58"/>
    </row>
    <row r="25" spans="1:22" s="14" customFormat="1" ht="17.100000000000001" customHeight="1" x14ac:dyDescent="0.25">
      <c r="A25" s="20" t="s">
        <v>19</v>
      </c>
      <c r="B25" s="21">
        <f t="shared" ref="B25:V25" si="18">+B27+B32+B35+B39+B44+B47</f>
        <v>319</v>
      </c>
      <c r="C25" s="21">
        <f t="shared" si="18"/>
        <v>301</v>
      </c>
      <c r="D25" s="21">
        <f t="shared" si="18"/>
        <v>448</v>
      </c>
      <c r="E25" s="21">
        <f t="shared" si="18"/>
        <v>519</v>
      </c>
      <c r="F25" s="21">
        <f t="shared" si="18"/>
        <v>620</v>
      </c>
      <c r="G25" s="21">
        <f t="shared" si="18"/>
        <v>635</v>
      </c>
      <c r="H25" s="21">
        <f t="shared" si="18"/>
        <v>656</v>
      </c>
      <c r="I25" s="21">
        <f t="shared" si="18"/>
        <v>686</v>
      </c>
      <c r="J25" s="21">
        <f t="shared" si="18"/>
        <v>687</v>
      </c>
      <c r="K25" s="21">
        <f t="shared" si="18"/>
        <v>753</v>
      </c>
      <c r="L25" s="21">
        <f t="shared" si="18"/>
        <v>746</v>
      </c>
      <c r="M25" s="21">
        <f t="shared" si="18"/>
        <v>808</v>
      </c>
      <c r="N25" s="21">
        <f t="shared" si="18"/>
        <v>851</v>
      </c>
      <c r="O25" s="21">
        <f t="shared" si="18"/>
        <v>868</v>
      </c>
      <c r="P25" s="21">
        <f t="shared" si="18"/>
        <v>820</v>
      </c>
      <c r="Q25" s="21">
        <f t="shared" si="18"/>
        <v>731</v>
      </c>
      <c r="R25" s="21">
        <f t="shared" si="18"/>
        <v>731</v>
      </c>
      <c r="S25" s="21">
        <f t="shared" si="18"/>
        <v>717</v>
      </c>
      <c r="T25" s="21">
        <f t="shared" si="18"/>
        <v>649</v>
      </c>
      <c r="U25" s="53">
        <f t="shared" si="18"/>
        <v>687</v>
      </c>
      <c r="V25" s="63">
        <f t="shared" si="18"/>
        <v>665</v>
      </c>
    </row>
    <row r="26" spans="1:22" s="9" customFormat="1" ht="7.5" customHeight="1" x14ac:dyDescent="0.25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V26" s="64"/>
    </row>
    <row r="27" spans="1:22" s="9" customFormat="1" ht="17.100000000000001" customHeight="1" x14ac:dyDescent="0.25">
      <c r="A27" s="9" t="s">
        <v>20</v>
      </c>
      <c r="B27" s="22">
        <f t="shared" ref="B27:T27" si="19">SUM(B28:B30)</f>
        <v>14</v>
      </c>
      <c r="C27" s="22">
        <f t="shared" si="19"/>
        <v>0</v>
      </c>
      <c r="D27" s="22">
        <f t="shared" si="19"/>
        <v>0</v>
      </c>
      <c r="E27" s="22">
        <f t="shared" si="19"/>
        <v>10</v>
      </c>
      <c r="F27" s="22">
        <f t="shared" si="19"/>
        <v>9</v>
      </c>
      <c r="G27" s="22">
        <f t="shared" si="19"/>
        <v>10</v>
      </c>
      <c r="H27" s="22">
        <f t="shared" si="19"/>
        <v>0</v>
      </c>
      <c r="I27" s="22">
        <f t="shared" si="19"/>
        <v>0</v>
      </c>
      <c r="J27" s="22">
        <f t="shared" si="19"/>
        <v>0</v>
      </c>
      <c r="K27" s="22">
        <f t="shared" si="19"/>
        <v>6</v>
      </c>
      <c r="L27" s="22">
        <f t="shared" si="19"/>
        <v>22</v>
      </c>
      <c r="M27" s="22">
        <f t="shared" si="19"/>
        <v>19</v>
      </c>
      <c r="N27" s="22">
        <f t="shared" si="19"/>
        <v>40</v>
      </c>
      <c r="O27" s="22">
        <f t="shared" si="19"/>
        <v>34</v>
      </c>
      <c r="P27" s="22">
        <f t="shared" si="19"/>
        <v>19</v>
      </c>
      <c r="Q27" s="22">
        <f t="shared" si="19"/>
        <v>19</v>
      </c>
      <c r="R27" s="22">
        <f t="shared" si="19"/>
        <v>11</v>
      </c>
      <c r="S27" s="22">
        <f t="shared" si="19"/>
        <v>25</v>
      </c>
      <c r="T27" s="22">
        <f t="shared" si="19"/>
        <v>12</v>
      </c>
      <c r="U27" s="9">
        <f>SUM(U28:U31)</f>
        <v>40</v>
      </c>
      <c r="V27" s="64">
        <f>SUM(V28:V31)</f>
        <v>58</v>
      </c>
    </row>
    <row r="28" spans="1:22" ht="17.100000000000001" customHeight="1" x14ac:dyDescent="0.25">
      <c r="A28" s="23" t="s">
        <v>21</v>
      </c>
      <c r="B28" s="11"/>
      <c r="C28" s="11"/>
      <c r="D28" s="11"/>
      <c r="E28" s="11">
        <v>2</v>
      </c>
      <c r="F28" s="11"/>
      <c r="G28" s="11">
        <v>10</v>
      </c>
      <c r="H28" s="11"/>
      <c r="I28" s="11"/>
      <c r="J28" s="11"/>
      <c r="K28" s="11">
        <v>4</v>
      </c>
      <c r="L28" s="11">
        <v>22</v>
      </c>
      <c r="M28" s="11">
        <v>19</v>
      </c>
      <c r="N28" s="11">
        <v>40</v>
      </c>
      <c r="O28" s="11">
        <v>34</v>
      </c>
      <c r="P28" s="11">
        <v>19</v>
      </c>
      <c r="Q28" s="11">
        <v>19</v>
      </c>
      <c r="R28" s="11">
        <v>11</v>
      </c>
      <c r="S28" s="11">
        <v>25</v>
      </c>
      <c r="T28" s="11">
        <v>12</v>
      </c>
      <c r="U28" s="4">
        <v>14</v>
      </c>
      <c r="V28" s="58">
        <v>34</v>
      </c>
    </row>
    <row r="29" spans="1:22" ht="17.100000000000001" customHeight="1" x14ac:dyDescent="0.25">
      <c r="A29" s="9" t="s">
        <v>22</v>
      </c>
      <c r="B29" s="11">
        <v>14</v>
      </c>
      <c r="C29" s="11"/>
      <c r="D29" s="11"/>
      <c r="E29" s="54"/>
      <c r="F29" s="11"/>
      <c r="G29" s="11"/>
      <c r="H29" s="54"/>
      <c r="I29" s="11"/>
      <c r="J29" s="54"/>
      <c r="K29" s="11">
        <v>2</v>
      </c>
      <c r="L29" s="11"/>
      <c r="M29" s="11"/>
      <c r="N29" s="11"/>
      <c r="O29" s="11"/>
      <c r="P29" s="11"/>
      <c r="Q29" s="11"/>
      <c r="R29" s="11"/>
      <c r="S29" s="11"/>
      <c r="T29" s="11"/>
      <c r="V29" s="58"/>
    </row>
    <row r="30" spans="1:22" ht="17.100000000000001" customHeight="1" x14ac:dyDescent="0.25">
      <c r="A30" s="4" t="s">
        <v>23</v>
      </c>
      <c r="B30" s="11"/>
      <c r="C30" s="11"/>
      <c r="D30" s="11"/>
      <c r="E30" s="11">
        <v>8</v>
      </c>
      <c r="F30" s="11">
        <v>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V30" s="58"/>
    </row>
    <row r="31" spans="1:22" ht="17.100000000000001" customHeight="1" x14ac:dyDescent="0.25">
      <c r="A31" t="s">
        <v>24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4">
        <v>26</v>
      </c>
      <c r="V31" s="58">
        <v>24</v>
      </c>
    </row>
    <row r="32" spans="1:22" ht="17.100000000000001" customHeight="1" x14ac:dyDescent="0.25">
      <c r="A32" s="9" t="s">
        <v>25</v>
      </c>
      <c r="B32" s="22">
        <f>SUM(B33:B34)</f>
        <v>0</v>
      </c>
      <c r="C32" s="22">
        <f t="shared" ref="C32:U32" si="20">SUM(C33:C34)</f>
        <v>0</v>
      </c>
      <c r="D32" s="22">
        <f t="shared" si="20"/>
        <v>27</v>
      </c>
      <c r="E32" s="22">
        <f t="shared" si="20"/>
        <v>10</v>
      </c>
      <c r="F32" s="55">
        <f t="shared" si="20"/>
        <v>0</v>
      </c>
      <c r="G32" s="22">
        <f t="shared" si="20"/>
        <v>0</v>
      </c>
      <c r="H32" s="22">
        <f t="shared" si="20"/>
        <v>0</v>
      </c>
      <c r="I32" s="22">
        <f t="shared" si="20"/>
        <v>0</v>
      </c>
      <c r="J32" s="22">
        <f t="shared" si="20"/>
        <v>0</v>
      </c>
      <c r="K32" s="22">
        <f t="shared" si="20"/>
        <v>22</v>
      </c>
      <c r="L32" s="22">
        <f t="shared" si="20"/>
        <v>0</v>
      </c>
      <c r="M32" s="22">
        <f t="shared" si="20"/>
        <v>0</v>
      </c>
      <c r="N32" s="22">
        <f t="shared" si="20"/>
        <v>0</v>
      </c>
      <c r="O32" s="22">
        <f t="shared" si="20"/>
        <v>0</v>
      </c>
      <c r="P32" s="22">
        <f t="shared" si="20"/>
        <v>0</v>
      </c>
      <c r="Q32" s="22">
        <f t="shared" si="20"/>
        <v>0</v>
      </c>
      <c r="R32" s="22">
        <f t="shared" si="20"/>
        <v>0</v>
      </c>
      <c r="S32" s="22">
        <f t="shared" si="20"/>
        <v>0</v>
      </c>
      <c r="T32" s="22">
        <f t="shared" si="20"/>
        <v>0</v>
      </c>
      <c r="U32" s="9">
        <f t="shared" si="20"/>
        <v>0</v>
      </c>
      <c r="V32" s="64">
        <f t="shared" ref="V32" si="21">SUM(V33:V34)</f>
        <v>0</v>
      </c>
    </row>
    <row r="33" spans="1:22 16384:16384" ht="17.100000000000001" customHeight="1" x14ac:dyDescent="0.25">
      <c r="A33" s="4" t="s">
        <v>21</v>
      </c>
      <c r="B33" s="11"/>
      <c r="C33" s="11"/>
      <c r="D33" s="54">
        <v>15</v>
      </c>
      <c r="E33" s="11">
        <v>10</v>
      </c>
      <c r="F33" s="11"/>
      <c r="G33" s="11"/>
      <c r="H33" s="11"/>
      <c r="I33" s="11"/>
      <c r="J33" s="11"/>
      <c r="K33" s="54">
        <v>22</v>
      </c>
      <c r="L33" s="11"/>
      <c r="M33" s="11"/>
      <c r="N33" s="54"/>
      <c r="O33" s="11"/>
      <c r="P33" s="11"/>
      <c r="Q33" s="54"/>
      <c r="R33" s="11"/>
      <c r="S33" s="11"/>
      <c r="T33" s="54"/>
      <c r="V33" s="58"/>
    </row>
    <row r="34" spans="1:22 16384:16384" s="9" customFormat="1" ht="17.100000000000001" customHeight="1" x14ac:dyDescent="0.25">
      <c r="A34" s="4" t="s">
        <v>23</v>
      </c>
      <c r="B34" s="11"/>
      <c r="C34" s="11"/>
      <c r="D34" s="11">
        <v>12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4"/>
      <c r="V34" s="58"/>
      <c r="XFD34" s="9">
        <f>SUM(B34:XFC34)</f>
        <v>12</v>
      </c>
    </row>
    <row r="35" spans="1:22 16384:16384" ht="17.100000000000001" customHeight="1" x14ac:dyDescent="0.25">
      <c r="A35" s="9" t="s">
        <v>26</v>
      </c>
      <c r="B35" s="22">
        <f>SUM(B36:B38)</f>
        <v>165</v>
      </c>
      <c r="C35" s="22">
        <f t="shared" ref="C35:U35" si="22">SUM(C36:C38)</f>
        <v>152</v>
      </c>
      <c r="D35" s="22">
        <f t="shared" si="22"/>
        <v>272</v>
      </c>
      <c r="E35" s="22">
        <f t="shared" si="22"/>
        <v>330</v>
      </c>
      <c r="F35" s="22">
        <f t="shared" si="22"/>
        <v>409</v>
      </c>
      <c r="G35" s="22">
        <f t="shared" si="22"/>
        <v>415</v>
      </c>
      <c r="H35" s="22">
        <f t="shared" si="22"/>
        <v>431</v>
      </c>
      <c r="I35" s="22">
        <f t="shared" si="22"/>
        <v>445</v>
      </c>
      <c r="J35" s="22">
        <f t="shared" si="22"/>
        <v>430</v>
      </c>
      <c r="K35" s="22">
        <f t="shared" si="22"/>
        <v>459</v>
      </c>
      <c r="L35" s="22">
        <f t="shared" si="22"/>
        <v>430</v>
      </c>
      <c r="M35" s="22">
        <f t="shared" si="22"/>
        <v>453</v>
      </c>
      <c r="N35" s="22">
        <f t="shared" si="22"/>
        <v>452</v>
      </c>
      <c r="O35" s="22">
        <f t="shared" si="22"/>
        <v>455</v>
      </c>
      <c r="P35" s="22">
        <f t="shared" si="22"/>
        <v>446</v>
      </c>
      <c r="Q35" s="22">
        <f t="shared" si="22"/>
        <v>365</v>
      </c>
      <c r="R35" s="22">
        <f t="shared" si="22"/>
        <v>365</v>
      </c>
      <c r="S35" s="22">
        <f t="shared" si="22"/>
        <v>352</v>
      </c>
      <c r="T35" s="22">
        <f t="shared" si="22"/>
        <v>305</v>
      </c>
      <c r="U35" s="9">
        <f t="shared" si="22"/>
        <v>307</v>
      </c>
      <c r="V35" s="64">
        <f t="shared" ref="V35" si="23">SUM(V36:V38)</f>
        <v>279</v>
      </c>
    </row>
    <row r="36" spans="1:22 16384:16384" ht="17.100000000000001" customHeight="1" x14ac:dyDescent="0.25">
      <c r="A36" s="9" t="s">
        <v>27</v>
      </c>
      <c r="B36" s="11">
        <v>12</v>
      </c>
      <c r="C36" s="11">
        <v>16</v>
      </c>
      <c r="D36" s="11">
        <v>33</v>
      </c>
      <c r="E36" s="11">
        <v>17</v>
      </c>
      <c r="F36" s="11">
        <v>29</v>
      </c>
      <c r="G36" s="11">
        <v>22</v>
      </c>
      <c r="H36" s="11">
        <v>29</v>
      </c>
      <c r="I36" s="11">
        <v>32</v>
      </c>
      <c r="J36" s="11">
        <v>53</v>
      </c>
      <c r="K36" s="11">
        <v>81</v>
      </c>
      <c r="L36" s="11">
        <v>66</v>
      </c>
      <c r="M36" s="11">
        <v>71</v>
      </c>
      <c r="N36" s="11">
        <v>75</v>
      </c>
      <c r="O36" s="11">
        <v>70</v>
      </c>
      <c r="P36" s="11">
        <v>65</v>
      </c>
      <c r="Q36" s="11">
        <v>46</v>
      </c>
      <c r="R36" s="11">
        <v>22</v>
      </c>
      <c r="S36" s="11">
        <v>25</v>
      </c>
      <c r="T36" s="11">
        <v>20</v>
      </c>
      <c r="U36" s="4">
        <v>17</v>
      </c>
      <c r="V36" s="58">
        <v>18</v>
      </c>
    </row>
    <row r="37" spans="1:22 16384:16384" ht="17.100000000000001" customHeight="1" x14ac:dyDescent="0.25">
      <c r="A37" s="9" t="s">
        <v>28</v>
      </c>
      <c r="B37" s="11">
        <v>153</v>
      </c>
      <c r="C37" s="11">
        <v>136</v>
      </c>
      <c r="D37" s="11">
        <v>198</v>
      </c>
      <c r="E37" s="11">
        <v>239</v>
      </c>
      <c r="F37" s="11">
        <v>298</v>
      </c>
      <c r="G37" s="11">
        <v>322</v>
      </c>
      <c r="H37" s="11">
        <v>326</v>
      </c>
      <c r="I37" s="11">
        <v>352</v>
      </c>
      <c r="J37" s="11">
        <v>301</v>
      </c>
      <c r="K37" s="11">
        <v>309</v>
      </c>
      <c r="L37" s="11">
        <v>324</v>
      </c>
      <c r="M37" s="11">
        <v>333</v>
      </c>
      <c r="N37" s="11">
        <v>321</v>
      </c>
      <c r="O37" s="11">
        <v>330</v>
      </c>
      <c r="P37" s="11">
        <v>310</v>
      </c>
      <c r="Q37" s="11">
        <v>273</v>
      </c>
      <c r="R37" s="11">
        <v>310</v>
      </c>
      <c r="S37" s="11">
        <v>297</v>
      </c>
      <c r="T37" s="11">
        <v>265</v>
      </c>
      <c r="U37" s="4">
        <v>256</v>
      </c>
      <c r="V37" s="58">
        <v>227</v>
      </c>
    </row>
    <row r="38" spans="1:22 16384:16384" s="9" customFormat="1" ht="17.100000000000001" customHeight="1" x14ac:dyDescent="0.25">
      <c r="A38" s="9" t="s">
        <v>29</v>
      </c>
      <c r="B38" s="11"/>
      <c r="C38" s="11"/>
      <c r="D38" s="11">
        <v>41</v>
      </c>
      <c r="E38" s="11">
        <v>74</v>
      </c>
      <c r="F38" s="11">
        <v>82</v>
      </c>
      <c r="G38" s="11">
        <v>71</v>
      </c>
      <c r="H38" s="11">
        <v>76</v>
      </c>
      <c r="I38" s="11">
        <v>61</v>
      </c>
      <c r="J38" s="11">
        <v>76</v>
      </c>
      <c r="K38" s="11">
        <v>69</v>
      </c>
      <c r="L38" s="11">
        <v>40</v>
      </c>
      <c r="M38" s="11">
        <v>49</v>
      </c>
      <c r="N38" s="11">
        <v>56</v>
      </c>
      <c r="O38" s="11">
        <v>55</v>
      </c>
      <c r="P38" s="11">
        <v>71</v>
      </c>
      <c r="Q38" s="11">
        <v>46</v>
      </c>
      <c r="R38" s="11">
        <v>33</v>
      </c>
      <c r="S38" s="11">
        <v>30</v>
      </c>
      <c r="T38" s="11">
        <v>20</v>
      </c>
      <c r="U38" s="4">
        <v>34</v>
      </c>
      <c r="V38" s="58">
        <v>34</v>
      </c>
    </row>
    <row r="39" spans="1:22 16384:16384" ht="17.100000000000001" customHeight="1" x14ac:dyDescent="0.25">
      <c r="A39" s="9" t="s">
        <v>30</v>
      </c>
      <c r="B39" s="22">
        <f>SUM(B40:B43)</f>
        <v>0</v>
      </c>
      <c r="C39" s="22">
        <f t="shared" ref="C39:U39" si="24">SUM(C40:C43)</f>
        <v>114</v>
      </c>
      <c r="D39" s="22">
        <f t="shared" si="24"/>
        <v>129</v>
      </c>
      <c r="E39" s="22">
        <f t="shared" si="24"/>
        <v>155</v>
      </c>
      <c r="F39" s="22">
        <f t="shared" si="24"/>
        <v>192</v>
      </c>
      <c r="G39" s="22">
        <f t="shared" si="24"/>
        <v>210</v>
      </c>
      <c r="H39" s="22">
        <f t="shared" si="24"/>
        <v>225</v>
      </c>
      <c r="I39" s="22">
        <f t="shared" si="24"/>
        <v>239</v>
      </c>
      <c r="J39" s="22">
        <f t="shared" si="24"/>
        <v>257</v>
      </c>
      <c r="K39" s="22">
        <f t="shared" si="24"/>
        <v>266</v>
      </c>
      <c r="L39" s="22">
        <f t="shared" si="24"/>
        <v>294</v>
      </c>
      <c r="M39" s="22">
        <f t="shared" si="24"/>
        <v>336</v>
      </c>
      <c r="N39" s="22">
        <f t="shared" si="24"/>
        <v>359</v>
      </c>
      <c r="O39" s="22">
        <f t="shared" si="24"/>
        <v>379</v>
      </c>
      <c r="P39" s="22">
        <f t="shared" si="24"/>
        <v>354</v>
      </c>
      <c r="Q39" s="22">
        <f t="shared" si="24"/>
        <v>347</v>
      </c>
      <c r="R39" s="22">
        <f t="shared" si="24"/>
        <v>355</v>
      </c>
      <c r="S39" s="22">
        <f t="shared" si="24"/>
        <v>340</v>
      </c>
      <c r="T39" s="22">
        <f t="shared" si="24"/>
        <v>332</v>
      </c>
      <c r="U39" s="9">
        <f t="shared" si="24"/>
        <v>340</v>
      </c>
      <c r="V39" s="64">
        <f t="shared" ref="V39" si="25">SUM(V40:V43)</f>
        <v>328</v>
      </c>
    </row>
    <row r="40" spans="1:22 16384:16384" ht="17.100000000000001" customHeight="1" x14ac:dyDescent="0.25">
      <c r="A40" s="9" t="s">
        <v>31</v>
      </c>
      <c r="B40" s="11"/>
      <c r="C40" s="11">
        <v>102</v>
      </c>
      <c r="D40" s="11">
        <v>119</v>
      </c>
      <c r="E40" s="11">
        <v>155</v>
      </c>
      <c r="F40" s="11">
        <v>154</v>
      </c>
      <c r="G40" s="11">
        <v>173</v>
      </c>
      <c r="H40" s="11">
        <v>179</v>
      </c>
      <c r="I40" s="11">
        <v>182</v>
      </c>
      <c r="J40" s="11">
        <v>204</v>
      </c>
      <c r="K40" s="11">
        <v>213</v>
      </c>
      <c r="L40" s="11">
        <v>223</v>
      </c>
      <c r="M40" s="11">
        <v>240</v>
      </c>
      <c r="N40" s="11">
        <v>240</v>
      </c>
      <c r="O40" s="11">
        <v>266</v>
      </c>
      <c r="P40" s="11">
        <v>238</v>
      </c>
      <c r="Q40" s="11">
        <v>216</v>
      </c>
      <c r="R40" s="11">
        <v>213</v>
      </c>
      <c r="S40" s="11">
        <v>209</v>
      </c>
      <c r="T40" s="11">
        <v>202</v>
      </c>
      <c r="U40" s="4">
        <v>195</v>
      </c>
      <c r="V40" s="58">
        <v>155</v>
      </c>
    </row>
    <row r="41" spans="1:22 16384:16384" ht="17.100000000000001" customHeight="1" x14ac:dyDescent="0.25">
      <c r="A41" s="9" t="s">
        <v>32</v>
      </c>
      <c r="B41" s="11"/>
      <c r="C41" s="11"/>
      <c r="D41" s="11"/>
      <c r="E41" s="11"/>
      <c r="F41" s="11">
        <v>19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>
        <v>1</v>
      </c>
      <c r="T41" s="11"/>
      <c r="U41" s="4">
        <v>6</v>
      </c>
      <c r="V41" s="58">
        <v>28</v>
      </c>
    </row>
    <row r="42" spans="1:22 16384:16384" ht="17.100000000000001" customHeight="1" x14ac:dyDescent="0.25">
      <c r="A42" s="9" t="s">
        <v>33</v>
      </c>
      <c r="B42" s="11"/>
      <c r="C42" s="11">
        <v>12</v>
      </c>
      <c r="D42" s="11">
        <v>10</v>
      </c>
      <c r="E42" s="11"/>
      <c r="F42" s="11"/>
      <c r="G42" s="11"/>
      <c r="H42" s="11">
        <v>1</v>
      </c>
      <c r="I42" s="11">
        <v>3</v>
      </c>
      <c r="J42" s="11"/>
      <c r="K42" s="11"/>
      <c r="L42" s="11"/>
      <c r="M42" s="11">
        <v>24</v>
      </c>
      <c r="N42" s="11">
        <v>46</v>
      </c>
      <c r="O42" s="11">
        <v>48</v>
      </c>
      <c r="P42" s="11">
        <v>51</v>
      </c>
      <c r="Q42" s="11">
        <v>56</v>
      </c>
      <c r="R42" s="11">
        <v>77</v>
      </c>
      <c r="S42" s="11">
        <v>63</v>
      </c>
      <c r="T42" s="11">
        <v>63</v>
      </c>
      <c r="U42" s="4">
        <v>56</v>
      </c>
      <c r="V42" s="58">
        <v>58</v>
      </c>
    </row>
    <row r="43" spans="1:22 16384:16384" s="9" customFormat="1" ht="17.100000000000001" customHeight="1" x14ac:dyDescent="0.25">
      <c r="A43" s="9" t="s">
        <v>34</v>
      </c>
      <c r="B43" s="11"/>
      <c r="C43" s="11"/>
      <c r="D43" s="11"/>
      <c r="E43" s="11"/>
      <c r="F43" s="11">
        <v>19</v>
      </c>
      <c r="G43" s="11">
        <v>37</v>
      </c>
      <c r="H43" s="11">
        <v>45</v>
      </c>
      <c r="I43" s="11">
        <v>54</v>
      </c>
      <c r="J43" s="11">
        <v>53</v>
      </c>
      <c r="K43" s="11">
        <v>53</v>
      </c>
      <c r="L43" s="11">
        <v>71</v>
      </c>
      <c r="M43" s="11">
        <v>72</v>
      </c>
      <c r="N43" s="11">
        <v>73</v>
      </c>
      <c r="O43" s="11">
        <v>65</v>
      </c>
      <c r="P43" s="11">
        <v>65</v>
      </c>
      <c r="Q43" s="11">
        <v>75</v>
      </c>
      <c r="R43" s="11">
        <v>65</v>
      </c>
      <c r="S43" s="11">
        <v>67</v>
      </c>
      <c r="T43" s="11">
        <v>67</v>
      </c>
      <c r="U43" s="4">
        <v>83</v>
      </c>
      <c r="V43" s="58">
        <v>87</v>
      </c>
    </row>
    <row r="44" spans="1:22 16384:16384" ht="17.100000000000001" customHeight="1" x14ac:dyDescent="0.25">
      <c r="A44" s="9" t="s">
        <v>35</v>
      </c>
      <c r="B44" s="22">
        <f>SUM(B45:B46)</f>
        <v>30</v>
      </c>
      <c r="C44" s="22">
        <f t="shared" ref="C44:U44" si="26">SUM(C45:C46)</f>
        <v>11</v>
      </c>
      <c r="D44" s="22">
        <f t="shared" si="26"/>
        <v>7</v>
      </c>
      <c r="E44" s="22">
        <f t="shared" si="26"/>
        <v>0</v>
      </c>
      <c r="F44" s="22">
        <f t="shared" si="26"/>
        <v>0</v>
      </c>
      <c r="G44" s="22">
        <f t="shared" si="26"/>
        <v>0</v>
      </c>
      <c r="H44" s="22">
        <f t="shared" si="26"/>
        <v>0</v>
      </c>
      <c r="I44" s="22">
        <f t="shared" si="26"/>
        <v>0</v>
      </c>
      <c r="J44" s="22">
        <f t="shared" si="26"/>
        <v>0</v>
      </c>
      <c r="K44" s="22">
        <f t="shared" si="26"/>
        <v>0</v>
      </c>
      <c r="L44" s="22">
        <f t="shared" si="26"/>
        <v>0</v>
      </c>
      <c r="M44" s="22">
        <f t="shared" si="26"/>
        <v>0</v>
      </c>
      <c r="N44" s="22">
        <f t="shared" si="26"/>
        <v>0</v>
      </c>
      <c r="O44" s="22">
        <f t="shared" si="26"/>
        <v>0</v>
      </c>
      <c r="P44" s="22">
        <f t="shared" si="26"/>
        <v>1</v>
      </c>
      <c r="Q44" s="22">
        <f t="shared" si="26"/>
        <v>0</v>
      </c>
      <c r="R44" s="22">
        <f t="shared" si="26"/>
        <v>0</v>
      </c>
      <c r="S44" s="22">
        <f t="shared" si="26"/>
        <v>0</v>
      </c>
      <c r="T44" s="22">
        <f t="shared" si="26"/>
        <v>0</v>
      </c>
      <c r="U44" s="9">
        <f t="shared" si="26"/>
        <v>0</v>
      </c>
      <c r="V44" s="64">
        <f t="shared" ref="V44" si="27">SUM(V45:V46)</f>
        <v>0</v>
      </c>
    </row>
    <row r="45" spans="1:22 16384:16384" ht="17.100000000000001" customHeight="1" x14ac:dyDescent="0.25">
      <c r="A45" s="4" t="s">
        <v>36</v>
      </c>
      <c r="B45" s="11">
        <v>18</v>
      </c>
      <c r="C45" s="11">
        <v>6</v>
      </c>
      <c r="D45" s="11">
        <v>7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>
        <v>1</v>
      </c>
      <c r="Q45" s="11"/>
      <c r="R45" s="11"/>
      <c r="S45" s="11"/>
      <c r="T45" s="11"/>
      <c r="V45" s="58"/>
    </row>
    <row r="46" spans="1:22 16384:16384" s="9" customFormat="1" ht="17.100000000000001" customHeight="1" x14ac:dyDescent="0.25">
      <c r="A46" s="4" t="s">
        <v>37</v>
      </c>
      <c r="B46" s="11">
        <v>12</v>
      </c>
      <c r="C46" s="11">
        <v>5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4"/>
      <c r="V46" s="58"/>
    </row>
    <row r="47" spans="1:22 16384:16384" ht="17.100000000000001" customHeight="1" x14ac:dyDescent="0.25">
      <c r="A47" s="9" t="s">
        <v>38</v>
      </c>
      <c r="B47" s="22">
        <f>SUM(B48:B49)</f>
        <v>110</v>
      </c>
      <c r="C47" s="22">
        <f t="shared" ref="C47:U47" si="28">SUM(C48:C49)</f>
        <v>24</v>
      </c>
      <c r="D47" s="22">
        <f t="shared" si="28"/>
        <v>13</v>
      </c>
      <c r="E47" s="22">
        <f t="shared" si="28"/>
        <v>14</v>
      </c>
      <c r="F47" s="22">
        <f t="shared" si="28"/>
        <v>10</v>
      </c>
      <c r="G47" s="22">
        <f t="shared" si="28"/>
        <v>0</v>
      </c>
      <c r="H47" s="22">
        <f t="shared" si="28"/>
        <v>0</v>
      </c>
      <c r="I47" s="22">
        <f t="shared" si="28"/>
        <v>2</v>
      </c>
      <c r="J47" s="22">
        <f t="shared" si="28"/>
        <v>0</v>
      </c>
      <c r="K47" s="22">
        <f t="shared" si="28"/>
        <v>0</v>
      </c>
      <c r="L47" s="22">
        <f t="shared" si="28"/>
        <v>0</v>
      </c>
      <c r="M47" s="22">
        <f t="shared" si="28"/>
        <v>0</v>
      </c>
      <c r="N47" s="22">
        <f t="shared" si="28"/>
        <v>0</v>
      </c>
      <c r="O47" s="22">
        <f t="shared" si="28"/>
        <v>0</v>
      </c>
      <c r="P47" s="22">
        <f t="shared" si="28"/>
        <v>0</v>
      </c>
      <c r="Q47" s="22">
        <f t="shared" si="28"/>
        <v>0</v>
      </c>
      <c r="R47" s="22">
        <f t="shared" si="28"/>
        <v>0</v>
      </c>
      <c r="S47" s="22">
        <f t="shared" si="28"/>
        <v>0</v>
      </c>
      <c r="T47" s="22">
        <f t="shared" si="28"/>
        <v>0</v>
      </c>
      <c r="U47" s="9">
        <f t="shared" si="28"/>
        <v>0</v>
      </c>
      <c r="V47" s="64">
        <f t="shared" ref="V47" si="29">SUM(V48:V49)</f>
        <v>0</v>
      </c>
    </row>
    <row r="48" spans="1:22 16384:16384" ht="17.100000000000001" customHeight="1" x14ac:dyDescent="0.25">
      <c r="A48" s="24" t="s">
        <v>39</v>
      </c>
      <c r="B48" s="11">
        <v>102</v>
      </c>
      <c r="C48" s="11">
        <v>24</v>
      </c>
      <c r="D48" s="11">
        <v>13</v>
      </c>
      <c r="E48" s="11">
        <v>14</v>
      </c>
      <c r="F48" s="11">
        <v>10</v>
      </c>
      <c r="G48" s="11"/>
      <c r="H48" s="11"/>
      <c r="I48" s="11">
        <v>2</v>
      </c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V48" s="58"/>
    </row>
    <row r="49" spans="1:22" ht="17.100000000000001" customHeight="1" x14ac:dyDescent="0.25">
      <c r="A49" s="4" t="s">
        <v>40</v>
      </c>
      <c r="B49" s="11">
        <v>8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V49" s="58"/>
    </row>
    <row r="50" spans="1:22" s="1" customFormat="1" ht="17.100000000000001" customHeight="1" x14ac:dyDescent="0.25"/>
    <row r="51" spans="1:22" s="1" customFormat="1" ht="17.100000000000001" customHeight="1" x14ac:dyDescent="0.25">
      <c r="A51" s="75" t="s">
        <v>3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</row>
    <row r="52" spans="1:22" ht="15.75" customHeight="1" x14ac:dyDescent="0.25">
      <c r="A52" s="75" t="s">
        <v>41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</row>
    <row r="53" spans="1:22" s="8" customFormat="1" ht="17.100000000000001" customHeight="1" x14ac:dyDescent="0.25">
      <c r="A53" s="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2" ht="17.100000000000001" customHeight="1" x14ac:dyDescent="0.25">
      <c r="A54" s="5" t="s">
        <v>5</v>
      </c>
      <c r="B54" s="6">
        <v>2005</v>
      </c>
      <c r="C54" s="6">
        <v>2006</v>
      </c>
      <c r="D54" s="6">
        <v>2007</v>
      </c>
      <c r="E54" s="7">
        <v>2008</v>
      </c>
      <c r="F54" s="6">
        <v>2009</v>
      </c>
      <c r="G54" s="7">
        <v>2010</v>
      </c>
      <c r="H54" s="6">
        <v>2011</v>
      </c>
      <c r="I54" s="6">
        <v>2012</v>
      </c>
      <c r="J54" s="6">
        <v>2013</v>
      </c>
      <c r="K54" s="6">
        <v>2014</v>
      </c>
      <c r="L54" s="6">
        <v>2015</v>
      </c>
      <c r="M54" s="7">
        <v>2016</v>
      </c>
      <c r="N54" s="6">
        <v>2017</v>
      </c>
      <c r="O54" s="6">
        <v>2018</v>
      </c>
      <c r="P54" s="6">
        <v>2019</v>
      </c>
      <c r="Q54" s="6">
        <v>2020</v>
      </c>
      <c r="R54" s="6">
        <v>2021</v>
      </c>
      <c r="S54" s="6">
        <v>2022</v>
      </c>
      <c r="T54" s="6">
        <v>2023</v>
      </c>
      <c r="U54" s="57">
        <v>2024</v>
      </c>
      <c r="V54" s="74">
        <v>2025</v>
      </c>
    </row>
    <row r="55" spans="1:22" s="14" customFormat="1" ht="17.100000000000001" customHeight="1" x14ac:dyDescent="0.25">
      <c r="A55" s="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"/>
      <c r="V55" s="58"/>
    </row>
    <row r="56" spans="1:22" s="9" customFormat="1" ht="17.25" customHeight="1" x14ac:dyDescent="0.25">
      <c r="A56" s="25" t="s">
        <v>42</v>
      </c>
      <c r="B56" s="26">
        <f t="shared" ref="B56:U56" si="30">+B58+B60+B65+B68+B71</f>
        <v>233</v>
      </c>
      <c r="C56" s="26">
        <f t="shared" si="30"/>
        <v>178</v>
      </c>
      <c r="D56" s="26">
        <f t="shared" si="30"/>
        <v>261</v>
      </c>
      <c r="E56" s="26">
        <f t="shared" si="30"/>
        <v>256</v>
      </c>
      <c r="F56" s="26">
        <f t="shared" si="30"/>
        <v>241</v>
      </c>
      <c r="G56" s="26">
        <f t="shared" si="30"/>
        <v>231</v>
      </c>
      <c r="H56" s="26">
        <f t="shared" si="30"/>
        <v>267</v>
      </c>
      <c r="I56" s="26">
        <f t="shared" si="30"/>
        <v>309</v>
      </c>
      <c r="J56" s="26">
        <f t="shared" si="30"/>
        <v>374</v>
      </c>
      <c r="K56" s="26">
        <f t="shared" si="30"/>
        <v>365</v>
      </c>
      <c r="L56" s="26">
        <f t="shared" si="30"/>
        <v>365</v>
      </c>
      <c r="M56" s="26">
        <f t="shared" si="30"/>
        <v>369</v>
      </c>
      <c r="N56" s="26">
        <f t="shared" si="30"/>
        <v>374</v>
      </c>
      <c r="O56" s="26">
        <f t="shared" si="30"/>
        <v>427</v>
      </c>
      <c r="P56" s="26">
        <f t="shared" si="30"/>
        <v>436</v>
      </c>
      <c r="Q56" s="26">
        <f t="shared" si="30"/>
        <v>412</v>
      </c>
      <c r="R56" s="26">
        <f t="shared" si="30"/>
        <v>434</v>
      </c>
      <c r="S56" s="26">
        <f t="shared" si="30"/>
        <v>350</v>
      </c>
      <c r="T56" s="26">
        <f t="shared" si="30"/>
        <v>350</v>
      </c>
      <c r="U56" s="48">
        <f t="shared" si="30"/>
        <v>432</v>
      </c>
      <c r="V56" s="67">
        <f t="shared" ref="V56" si="31">+V58+V60+V65+V68+V71</f>
        <v>547</v>
      </c>
    </row>
    <row r="57" spans="1:22" s="9" customFormat="1" ht="17.100000000000001" customHeight="1" x14ac:dyDescent="0.25"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V57" s="64"/>
    </row>
    <row r="58" spans="1:22" ht="17.100000000000001" customHeight="1" x14ac:dyDescent="0.25">
      <c r="A58" s="9" t="s">
        <v>20</v>
      </c>
      <c r="B58" s="22">
        <f>+B59</f>
        <v>0</v>
      </c>
      <c r="C58" s="22">
        <f t="shared" ref="C58:V58" si="32">+C59</f>
        <v>0</v>
      </c>
      <c r="D58" s="22">
        <f t="shared" si="32"/>
        <v>15</v>
      </c>
      <c r="E58" s="22">
        <f t="shared" si="32"/>
        <v>0</v>
      </c>
      <c r="F58" s="22">
        <f t="shared" si="32"/>
        <v>0</v>
      </c>
      <c r="G58" s="22">
        <f t="shared" si="32"/>
        <v>0</v>
      </c>
      <c r="H58" s="22">
        <f t="shared" si="32"/>
        <v>0</v>
      </c>
      <c r="I58" s="22">
        <f t="shared" si="32"/>
        <v>0</v>
      </c>
      <c r="J58" s="22">
        <f t="shared" si="32"/>
        <v>14</v>
      </c>
      <c r="K58" s="22">
        <f t="shared" si="32"/>
        <v>0</v>
      </c>
      <c r="L58" s="22">
        <f t="shared" si="32"/>
        <v>0</v>
      </c>
      <c r="M58" s="22">
        <f t="shared" si="32"/>
        <v>0</v>
      </c>
      <c r="N58" s="22">
        <f t="shared" si="32"/>
        <v>0</v>
      </c>
      <c r="O58" s="22">
        <f t="shared" si="32"/>
        <v>0</v>
      </c>
      <c r="P58" s="22">
        <f t="shared" si="32"/>
        <v>0</v>
      </c>
      <c r="Q58" s="22">
        <f t="shared" si="32"/>
        <v>0</v>
      </c>
      <c r="R58" s="22">
        <f t="shared" si="32"/>
        <v>0</v>
      </c>
      <c r="S58" s="22">
        <f t="shared" si="32"/>
        <v>0</v>
      </c>
      <c r="T58" s="22">
        <f t="shared" si="32"/>
        <v>0</v>
      </c>
      <c r="U58" s="9">
        <f t="shared" si="32"/>
        <v>12</v>
      </c>
      <c r="V58" s="64">
        <f t="shared" si="32"/>
        <v>11</v>
      </c>
    </row>
    <row r="59" spans="1:22" s="9" customFormat="1" ht="17.100000000000001" customHeight="1" x14ac:dyDescent="0.25">
      <c r="A59" s="4" t="s">
        <v>43</v>
      </c>
      <c r="B59" s="11">
        <v>0</v>
      </c>
      <c r="C59" s="11">
        <v>0</v>
      </c>
      <c r="D59" s="11">
        <v>15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14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/>
      <c r="T59" s="11"/>
      <c r="U59" s="4">
        <v>12</v>
      </c>
      <c r="V59" s="58">
        <v>11</v>
      </c>
    </row>
    <row r="60" spans="1:22" ht="17.100000000000001" customHeight="1" x14ac:dyDescent="0.25">
      <c r="A60" s="9" t="s">
        <v>26</v>
      </c>
      <c r="B60" s="22">
        <f>SUM(B61:B63)</f>
        <v>115</v>
      </c>
      <c r="C60" s="22">
        <f t="shared" ref="C60:T60" si="33">SUM(C61:C63)</f>
        <v>107</v>
      </c>
      <c r="D60" s="22">
        <f t="shared" si="33"/>
        <v>134</v>
      </c>
      <c r="E60" s="22">
        <f t="shared" si="33"/>
        <v>141</v>
      </c>
      <c r="F60" s="22">
        <f t="shared" si="33"/>
        <v>136</v>
      </c>
      <c r="G60" s="22">
        <f t="shared" si="33"/>
        <v>139</v>
      </c>
      <c r="H60" s="22">
        <f t="shared" si="33"/>
        <v>168</v>
      </c>
      <c r="I60" s="22">
        <f t="shared" si="33"/>
        <v>197</v>
      </c>
      <c r="J60" s="22">
        <f t="shared" si="33"/>
        <v>223</v>
      </c>
      <c r="K60" s="22">
        <f t="shared" si="33"/>
        <v>218</v>
      </c>
      <c r="L60" s="22">
        <f t="shared" si="33"/>
        <v>234</v>
      </c>
      <c r="M60" s="22">
        <f t="shared" si="33"/>
        <v>226</v>
      </c>
      <c r="N60" s="22">
        <f t="shared" si="33"/>
        <v>220</v>
      </c>
      <c r="O60" s="22">
        <f t="shared" si="33"/>
        <v>270</v>
      </c>
      <c r="P60" s="22">
        <f t="shared" si="33"/>
        <v>285</v>
      </c>
      <c r="Q60" s="22">
        <f t="shared" si="33"/>
        <v>274</v>
      </c>
      <c r="R60" s="22">
        <f t="shared" si="33"/>
        <v>260</v>
      </c>
      <c r="S60" s="22">
        <f t="shared" si="33"/>
        <v>210</v>
      </c>
      <c r="T60" s="22">
        <f t="shared" si="33"/>
        <v>217</v>
      </c>
      <c r="U60" s="9">
        <f>SUM(U61:U64)</f>
        <v>248</v>
      </c>
      <c r="V60" s="64">
        <f>SUM(V61:V64)</f>
        <v>310</v>
      </c>
    </row>
    <row r="61" spans="1:22" ht="17.100000000000001" customHeight="1" x14ac:dyDescent="0.25">
      <c r="A61" s="4" t="s">
        <v>44</v>
      </c>
      <c r="B61" s="11">
        <v>17</v>
      </c>
      <c r="C61" s="11">
        <v>19</v>
      </c>
      <c r="D61" s="11">
        <v>14</v>
      </c>
      <c r="E61" s="11">
        <v>23</v>
      </c>
      <c r="F61" s="11">
        <v>35</v>
      </c>
      <c r="G61" s="11">
        <v>41</v>
      </c>
      <c r="H61" s="11">
        <v>46</v>
      </c>
      <c r="I61" s="11">
        <v>45</v>
      </c>
      <c r="J61" s="11">
        <v>45</v>
      </c>
      <c r="K61" s="11">
        <v>32</v>
      </c>
      <c r="L61" s="11">
        <v>34</v>
      </c>
      <c r="M61" s="11">
        <v>38</v>
      </c>
      <c r="N61" s="11">
        <v>47</v>
      </c>
      <c r="O61" s="11">
        <v>36</v>
      </c>
      <c r="P61" s="11">
        <v>38</v>
      </c>
      <c r="Q61" s="11">
        <v>41</v>
      </c>
      <c r="R61" s="11">
        <v>39</v>
      </c>
      <c r="S61" s="11">
        <v>22</v>
      </c>
      <c r="T61" s="11">
        <v>26</v>
      </c>
      <c r="U61" s="4">
        <v>3</v>
      </c>
      <c r="V61" s="58"/>
    </row>
    <row r="62" spans="1:22" ht="17.100000000000001" customHeight="1" x14ac:dyDescent="0.25">
      <c r="A62" s="9" t="s">
        <v>45</v>
      </c>
      <c r="B62" s="11">
        <v>15</v>
      </c>
      <c r="C62" s="11">
        <v>20</v>
      </c>
      <c r="D62" s="54">
        <v>31</v>
      </c>
      <c r="E62" s="11">
        <v>38</v>
      </c>
      <c r="F62" s="11">
        <v>42</v>
      </c>
      <c r="G62" s="54">
        <v>54</v>
      </c>
      <c r="H62" s="11">
        <v>83</v>
      </c>
      <c r="I62" s="11">
        <v>105</v>
      </c>
      <c r="J62" s="11">
        <v>143</v>
      </c>
      <c r="K62" s="11">
        <v>155</v>
      </c>
      <c r="L62" s="11">
        <v>161</v>
      </c>
      <c r="M62" s="11">
        <v>169</v>
      </c>
      <c r="N62" s="11">
        <v>159</v>
      </c>
      <c r="O62" s="11">
        <v>220</v>
      </c>
      <c r="P62" s="11">
        <v>237</v>
      </c>
      <c r="Q62" s="54">
        <v>223</v>
      </c>
      <c r="R62" s="11">
        <v>207</v>
      </c>
      <c r="S62" s="11">
        <v>177</v>
      </c>
      <c r="T62" s="11">
        <v>186</v>
      </c>
      <c r="U62" s="4">
        <v>194</v>
      </c>
      <c r="V62" s="58">
        <v>219</v>
      </c>
    </row>
    <row r="63" spans="1:22" s="9" customFormat="1" ht="17.100000000000001" customHeight="1" x14ac:dyDescent="0.25">
      <c r="A63" s="9" t="s">
        <v>46</v>
      </c>
      <c r="B63" s="11">
        <v>83</v>
      </c>
      <c r="C63" s="11">
        <v>68</v>
      </c>
      <c r="D63" s="11">
        <v>89</v>
      </c>
      <c r="E63" s="11">
        <v>80</v>
      </c>
      <c r="F63" s="11">
        <v>59</v>
      </c>
      <c r="G63" s="11">
        <v>44</v>
      </c>
      <c r="H63" s="11">
        <v>39</v>
      </c>
      <c r="I63" s="11">
        <v>47</v>
      </c>
      <c r="J63" s="11">
        <v>35</v>
      </c>
      <c r="K63" s="11">
        <v>31</v>
      </c>
      <c r="L63" s="11">
        <v>39</v>
      </c>
      <c r="M63" s="11">
        <v>19</v>
      </c>
      <c r="N63" s="11">
        <v>14</v>
      </c>
      <c r="O63" s="11">
        <v>14</v>
      </c>
      <c r="P63" s="11">
        <v>10</v>
      </c>
      <c r="Q63" s="11">
        <v>10</v>
      </c>
      <c r="R63" s="11">
        <v>14</v>
      </c>
      <c r="S63" s="11">
        <v>11</v>
      </c>
      <c r="T63" s="11">
        <v>5</v>
      </c>
      <c r="U63" s="4"/>
      <c r="V63" s="58">
        <v>7</v>
      </c>
    </row>
    <row r="64" spans="1:22" ht="17.100000000000001" customHeight="1" x14ac:dyDescent="0.25">
      <c r="A64" t="s">
        <v>47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4">
        <v>51</v>
      </c>
      <c r="V64" s="58">
        <v>84</v>
      </c>
    </row>
    <row r="65" spans="1:22" ht="17.100000000000001" customHeight="1" x14ac:dyDescent="0.25">
      <c r="A65" s="9" t="s">
        <v>48</v>
      </c>
      <c r="B65" s="22">
        <f>SUM(B66:B67)</f>
        <v>0</v>
      </c>
      <c r="C65" s="22">
        <f t="shared" ref="C65:U65" si="34">SUM(C66:C67)</f>
        <v>0</v>
      </c>
      <c r="D65" s="22">
        <f t="shared" si="34"/>
        <v>0</v>
      </c>
      <c r="E65" s="22">
        <f t="shared" si="34"/>
        <v>70</v>
      </c>
      <c r="F65" s="22">
        <f t="shared" si="34"/>
        <v>81</v>
      </c>
      <c r="G65" s="22">
        <f t="shared" si="34"/>
        <v>92</v>
      </c>
      <c r="H65" s="22">
        <f t="shared" si="34"/>
        <v>99</v>
      </c>
      <c r="I65" s="22">
        <f t="shared" si="34"/>
        <v>109</v>
      </c>
      <c r="J65" s="22">
        <f t="shared" si="34"/>
        <v>137</v>
      </c>
      <c r="K65" s="22">
        <f t="shared" si="34"/>
        <v>147</v>
      </c>
      <c r="L65" s="22">
        <f t="shared" si="34"/>
        <v>130</v>
      </c>
      <c r="M65" s="22">
        <f t="shared" si="34"/>
        <v>143</v>
      </c>
      <c r="N65" s="22">
        <f t="shared" si="34"/>
        <v>154</v>
      </c>
      <c r="O65" s="22">
        <f t="shared" si="34"/>
        <v>156</v>
      </c>
      <c r="P65" s="22">
        <f t="shared" si="34"/>
        <v>150</v>
      </c>
      <c r="Q65" s="22">
        <f t="shared" si="34"/>
        <v>137</v>
      </c>
      <c r="R65" s="22">
        <f t="shared" si="34"/>
        <v>113</v>
      </c>
      <c r="S65" s="22">
        <f t="shared" si="34"/>
        <v>60</v>
      </c>
      <c r="T65" s="22">
        <f t="shared" si="34"/>
        <v>36</v>
      </c>
      <c r="U65" s="9">
        <f t="shared" si="34"/>
        <v>28</v>
      </c>
      <c r="V65" s="64">
        <f t="shared" ref="V65" si="35">SUM(V66:V67)</f>
        <v>34</v>
      </c>
    </row>
    <row r="66" spans="1:22" s="9" customFormat="1" ht="17.100000000000001" customHeight="1" x14ac:dyDescent="0.25">
      <c r="A66" s="4" t="s">
        <v>49</v>
      </c>
      <c r="B66" s="11"/>
      <c r="C66" s="11"/>
      <c r="D66" s="11"/>
      <c r="E66" s="11">
        <v>23</v>
      </c>
      <c r="F66" s="11">
        <v>36</v>
      </c>
      <c r="G66" s="54">
        <v>49</v>
      </c>
      <c r="H66" s="11">
        <v>43</v>
      </c>
      <c r="I66" s="54">
        <v>47</v>
      </c>
      <c r="J66" s="11">
        <v>47</v>
      </c>
      <c r="K66" s="11">
        <v>49</v>
      </c>
      <c r="L66" s="11">
        <v>37</v>
      </c>
      <c r="M66" s="54">
        <v>34</v>
      </c>
      <c r="N66" s="11">
        <v>31</v>
      </c>
      <c r="O66" s="11">
        <v>28</v>
      </c>
      <c r="P66" s="11">
        <v>24</v>
      </c>
      <c r="Q66" s="54">
        <v>21</v>
      </c>
      <c r="R66" s="11">
        <v>12</v>
      </c>
      <c r="S66" s="11"/>
      <c r="T66" s="54"/>
      <c r="U66" s="4"/>
      <c r="V66" s="58"/>
    </row>
    <row r="67" spans="1:22" ht="17.100000000000001" customHeight="1" x14ac:dyDescent="0.25">
      <c r="A67" s="4" t="s">
        <v>50</v>
      </c>
      <c r="B67" s="11"/>
      <c r="C67" s="11"/>
      <c r="D67" s="11"/>
      <c r="E67" s="11">
        <v>47</v>
      </c>
      <c r="F67" s="11">
        <v>45</v>
      </c>
      <c r="G67" s="11">
        <v>43</v>
      </c>
      <c r="H67" s="11">
        <v>56</v>
      </c>
      <c r="I67" s="11">
        <v>62</v>
      </c>
      <c r="J67" s="11">
        <v>90</v>
      </c>
      <c r="K67" s="11">
        <v>98</v>
      </c>
      <c r="L67" s="11">
        <v>93</v>
      </c>
      <c r="M67" s="11">
        <v>109</v>
      </c>
      <c r="N67" s="11">
        <v>123</v>
      </c>
      <c r="O67" s="11">
        <v>128</v>
      </c>
      <c r="P67" s="11">
        <v>126</v>
      </c>
      <c r="Q67" s="11">
        <v>116</v>
      </c>
      <c r="R67" s="11">
        <v>101</v>
      </c>
      <c r="S67" s="11">
        <v>60</v>
      </c>
      <c r="T67" s="11">
        <v>36</v>
      </c>
      <c r="U67" s="4">
        <v>28</v>
      </c>
      <c r="V67" s="58">
        <v>34</v>
      </c>
    </row>
    <row r="68" spans="1:22" ht="17.100000000000001" customHeight="1" x14ac:dyDescent="0.25">
      <c r="A68" s="9" t="s">
        <v>35</v>
      </c>
      <c r="B68" s="22">
        <f>SUM(B69:B70)</f>
        <v>21</v>
      </c>
      <c r="C68" s="22">
        <f t="shared" ref="C68:U68" si="36">SUM(C69:C70)</f>
        <v>4</v>
      </c>
      <c r="D68" s="22">
        <f t="shared" si="36"/>
        <v>38</v>
      </c>
      <c r="E68" s="22">
        <f t="shared" si="36"/>
        <v>31</v>
      </c>
      <c r="F68" s="22">
        <f t="shared" si="36"/>
        <v>21</v>
      </c>
      <c r="G68" s="22">
        <f t="shared" si="36"/>
        <v>0</v>
      </c>
      <c r="H68" s="22">
        <f t="shared" si="36"/>
        <v>0</v>
      </c>
      <c r="I68" s="22">
        <f t="shared" si="36"/>
        <v>3</v>
      </c>
      <c r="J68" s="22">
        <f t="shared" si="36"/>
        <v>0</v>
      </c>
      <c r="K68" s="22">
        <f t="shared" si="36"/>
        <v>0</v>
      </c>
      <c r="L68" s="22">
        <f t="shared" si="36"/>
        <v>0</v>
      </c>
      <c r="M68" s="22">
        <f t="shared" si="36"/>
        <v>0</v>
      </c>
      <c r="N68" s="22">
        <f t="shared" si="36"/>
        <v>0</v>
      </c>
      <c r="O68" s="22">
        <f t="shared" si="36"/>
        <v>0</v>
      </c>
      <c r="P68" s="22">
        <f t="shared" si="36"/>
        <v>1</v>
      </c>
      <c r="Q68" s="22">
        <f t="shared" si="36"/>
        <v>1</v>
      </c>
      <c r="R68" s="22">
        <f t="shared" si="36"/>
        <v>0</v>
      </c>
      <c r="S68" s="22">
        <f t="shared" si="36"/>
        <v>0</v>
      </c>
      <c r="T68" s="22">
        <f t="shared" si="36"/>
        <v>0</v>
      </c>
      <c r="U68" s="9">
        <f t="shared" si="36"/>
        <v>0</v>
      </c>
      <c r="V68" s="64">
        <f t="shared" ref="V68" si="37">SUM(V69:V70)</f>
        <v>0</v>
      </c>
    </row>
    <row r="69" spans="1:22" s="9" customFormat="1" ht="17.100000000000001" customHeight="1" x14ac:dyDescent="0.25">
      <c r="A69" s="4" t="s">
        <v>47</v>
      </c>
      <c r="B69" s="11">
        <v>14</v>
      </c>
      <c r="C69" s="11">
        <v>4</v>
      </c>
      <c r="D69" s="11">
        <v>21</v>
      </c>
      <c r="E69" s="11">
        <v>12</v>
      </c>
      <c r="F69" s="11">
        <v>9</v>
      </c>
      <c r="G69" s="11"/>
      <c r="H69" s="11"/>
      <c r="I69" s="11">
        <v>3</v>
      </c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4"/>
      <c r="V69" s="58"/>
    </row>
    <row r="70" spans="1:22" ht="17.100000000000001" customHeight="1" x14ac:dyDescent="0.25">
      <c r="A70" s="4" t="s">
        <v>51</v>
      </c>
      <c r="B70" s="11">
        <v>7</v>
      </c>
      <c r="C70" s="11"/>
      <c r="D70" s="11">
        <v>17</v>
      </c>
      <c r="E70" s="11">
        <v>19</v>
      </c>
      <c r="F70" s="11">
        <v>12</v>
      </c>
      <c r="G70" s="11"/>
      <c r="H70" s="11"/>
      <c r="I70" s="11"/>
      <c r="J70" s="11"/>
      <c r="K70" s="11"/>
      <c r="L70" s="11"/>
      <c r="M70" s="11"/>
      <c r="N70" s="11"/>
      <c r="O70" s="11"/>
      <c r="P70" s="11">
        <v>1</v>
      </c>
      <c r="Q70" s="11">
        <v>1</v>
      </c>
      <c r="R70" s="11"/>
      <c r="S70" s="11"/>
      <c r="T70" s="11"/>
      <c r="V70" s="58"/>
    </row>
    <row r="71" spans="1:22" ht="17.100000000000001" customHeight="1" x14ac:dyDescent="0.25">
      <c r="A71" s="9" t="s">
        <v>38</v>
      </c>
      <c r="B71" s="22">
        <f>SUM(B72:B75)</f>
        <v>97</v>
      </c>
      <c r="C71" s="22">
        <f t="shared" ref="C71:T71" si="38">SUM(C72:C75)</f>
        <v>67</v>
      </c>
      <c r="D71" s="22">
        <f t="shared" si="38"/>
        <v>74</v>
      </c>
      <c r="E71" s="22">
        <f t="shared" si="38"/>
        <v>14</v>
      </c>
      <c r="F71" s="22">
        <f t="shared" si="38"/>
        <v>3</v>
      </c>
      <c r="G71" s="22">
        <f t="shared" si="38"/>
        <v>0</v>
      </c>
      <c r="H71" s="22">
        <f t="shared" si="38"/>
        <v>0</v>
      </c>
      <c r="I71" s="22">
        <f t="shared" si="38"/>
        <v>0</v>
      </c>
      <c r="J71" s="22">
        <f t="shared" si="38"/>
        <v>0</v>
      </c>
      <c r="K71" s="22">
        <f t="shared" si="38"/>
        <v>0</v>
      </c>
      <c r="L71" s="22">
        <f t="shared" si="38"/>
        <v>1</v>
      </c>
      <c r="M71" s="22">
        <f t="shared" si="38"/>
        <v>0</v>
      </c>
      <c r="N71" s="22">
        <f t="shared" si="38"/>
        <v>0</v>
      </c>
      <c r="O71" s="22">
        <f t="shared" si="38"/>
        <v>1</v>
      </c>
      <c r="P71" s="22">
        <f t="shared" si="38"/>
        <v>0</v>
      </c>
      <c r="Q71" s="22">
        <f t="shared" si="38"/>
        <v>0</v>
      </c>
      <c r="R71" s="22">
        <f t="shared" si="38"/>
        <v>61</v>
      </c>
      <c r="S71" s="22">
        <f t="shared" si="38"/>
        <v>80</v>
      </c>
      <c r="T71" s="22">
        <f t="shared" si="38"/>
        <v>97</v>
      </c>
      <c r="U71" s="9">
        <f>SUM(U72:U77)</f>
        <v>144</v>
      </c>
      <c r="V71" s="64">
        <f>SUM(V72:V77)</f>
        <v>192</v>
      </c>
    </row>
    <row r="72" spans="1:22" ht="16.5" customHeight="1" x14ac:dyDescent="0.25">
      <c r="A72" s="24" t="s">
        <v>52</v>
      </c>
      <c r="B72" s="11">
        <v>52</v>
      </c>
      <c r="C72" s="11">
        <v>46</v>
      </c>
      <c r="D72" s="11">
        <v>51</v>
      </c>
      <c r="E72" s="11">
        <v>14</v>
      </c>
      <c r="F72" s="11">
        <v>3</v>
      </c>
      <c r="G72" s="11"/>
      <c r="H72" s="11"/>
      <c r="I72" s="11"/>
      <c r="J72" s="11"/>
      <c r="K72" s="11"/>
      <c r="L72" s="11">
        <v>1</v>
      </c>
      <c r="M72" s="11"/>
      <c r="N72" s="11"/>
      <c r="O72" s="11">
        <v>1</v>
      </c>
      <c r="P72" s="11"/>
      <c r="Q72" s="11"/>
      <c r="R72" s="11"/>
      <c r="S72" s="11"/>
      <c r="T72" s="11"/>
      <c r="V72" s="58"/>
    </row>
    <row r="73" spans="1:22" ht="17.100000000000001" customHeight="1" x14ac:dyDescent="0.25">
      <c r="A73" s="4" t="s">
        <v>53</v>
      </c>
      <c r="B73" s="11">
        <v>45</v>
      </c>
      <c r="C73" s="11">
        <v>21</v>
      </c>
      <c r="D73" s="11">
        <v>23</v>
      </c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V73" s="58"/>
    </row>
    <row r="74" spans="1:22" ht="15" x14ac:dyDescent="0.25">
      <c r="A74" s="4" t="s">
        <v>54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27">
        <v>53</v>
      </c>
      <c r="S74" s="11">
        <v>80</v>
      </c>
      <c r="T74" s="11">
        <v>97</v>
      </c>
      <c r="U74" s="4">
        <v>107</v>
      </c>
      <c r="V74" s="58">
        <v>96</v>
      </c>
    </row>
    <row r="75" spans="1:22" s="30" customFormat="1" ht="15" x14ac:dyDescent="0.25">
      <c r="A75" s="4" t="s">
        <v>55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27">
        <v>8</v>
      </c>
      <c r="S75" s="11"/>
      <c r="T75" s="11"/>
      <c r="U75" s="4"/>
      <c r="V75" s="58"/>
    </row>
    <row r="76" spans="1:22" s="30" customFormat="1" ht="15" x14ac:dyDescent="0.25">
      <c r="A76" s="4" t="s">
        <v>111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27"/>
      <c r="S76" s="11"/>
      <c r="T76" s="11"/>
      <c r="U76" s="4"/>
      <c r="V76" s="58">
        <v>16</v>
      </c>
    </row>
    <row r="77" spans="1:22" s="9" customFormat="1" ht="15" x14ac:dyDescent="0.25">
      <c r="A77" t="s">
        <v>112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1"/>
      <c r="T77" s="11"/>
      <c r="U77" s="4">
        <v>37</v>
      </c>
      <c r="V77" s="58">
        <v>80</v>
      </c>
    </row>
    <row r="78" spans="1:22" s="9" customFormat="1" ht="15" x14ac:dyDescent="0.25"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V78" s="64"/>
    </row>
    <row r="79" spans="1:22" ht="15" x14ac:dyDescent="0.25">
      <c r="A79" s="28" t="s">
        <v>56</v>
      </c>
      <c r="B79" s="29">
        <f t="shared" ref="B79:U79" si="39">+B81+B87+B90+B93+B100+B103</f>
        <v>198</v>
      </c>
      <c r="C79" s="29">
        <f t="shared" si="39"/>
        <v>213</v>
      </c>
      <c r="D79" s="29">
        <f t="shared" si="39"/>
        <v>302</v>
      </c>
      <c r="E79" s="29">
        <f t="shared" si="39"/>
        <v>327</v>
      </c>
      <c r="F79" s="29">
        <f t="shared" si="39"/>
        <v>348</v>
      </c>
      <c r="G79" s="29">
        <f t="shared" si="39"/>
        <v>403</v>
      </c>
      <c r="H79" s="29">
        <f t="shared" si="39"/>
        <v>446</v>
      </c>
      <c r="I79" s="29">
        <f t="shared" si="39"/>
        <v>506</v>
      </c>
      <c r="J79" s="29">
        <f t="shared" si="39"/>
        <v>602</v>
      </c>
      <c r="K79" s="29">
        <f t="shared" si="39"/>
        <v>690</v>
      </c>
      <c r="L79" s="29">
        <f t="shared" si="39"/>
        <v>716</v>
      </c>
      <c r="M79" s="29">
        <f t="shared" si="39"/>
        <v>747</v>
      </c>
      <c r="N79" s="29">
        <f t="shared" si="39"/>
        <v>777</v>
      </c>
      <c r="O79" s="29">
        <f t="shared" si="39"/>
        <v>801</v>
      </c>
      <c r="P79" s="29">
        <f t="shared" si="39"/>
        <v>749</v>
      </c>
      <c r="Q79" s="29">
        <f t="shared" si="39"/>
        <v>671</v>
      </c>
      <c r="R79" s="29">
        <f t="shared" si="39"/>
        <v>679</v>
      </c>
      <c r="S79" s="29">
        <f t="shared" si="39"/>
        <v>655</v>
      </c>
      <c r="T79" s="29">
        <f t="shared" si="39"/>
        <v>514</v>
      </c>
      <c r="U79" s="49">
        <f t="shared" si="39"/>
        <v>529</v>
      </c>
      <c r="V79" s="68">
        <f t="shared" ref="V79" si="40">+V81+V87+V90+V93+V100+V103</f>
        <v>566</v>
      </c>
    </row>
    <row r="80" spans="1:22" ht="17.100000000000001" customHeight="1" x14ac:dyDescent="0.25">
      <c r="A80" s="9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9" t="s">
        <v>57</v>
      </c>
      <c r="V80" s="64" t="s">
        <v>57</v>
      </c>
    </row>
    <row r="81" spans="1:22" ht="17.100000000000001" customHeight="1" x14ac:dyDescent="0.25">
      <c r="A81" s="9" t="s">
        <v>58</v>
      </c>
      <c r="B81" s="22">
        <f>SUM(B82:B86)</f>
        <v>1</v>
      </c>
      <c r="C81" s="22">
        <f t="shared" ref="C81:U81" si="41">SUM(C82:C86)</f>
        <v>0</v>
      </c>
      <c r="D81" s="22">
        <f t="shared" si="41"/>
        <v>0</v>
      </c>
      <c r="E81" s="22">
        <f t="shared" si="41"/>
        <v>0</v>
      </c>
      <c r="F81" s="22">
        <f t="shared" si="41"/>
        <v>0</v>
      </c>
      <c r="G81" s="22">
        <f t="shared" si="41"/>
        <v>0</v>
      </c>
      <c r="H81" s="22">
        <f t="shared" si="41"/>
        <v>14</v>
      </c>
      <c r="I81" s="22">
        <f t="shared" si="41"/>
        <v>0</v>
      </c>
      <c r="J81" s="22">
        <f t="shared" si="41"/>
        <v>0</v>
      </c>
      <c r="K81" s="22">
        <f t="shared" si="41"/>
        <v>12</v>
      </c>
      <c r="L81" s="22">
        <f t="shared" si="41"/>
        <v>20</v>
      </c>
      <c r="M81" s="22">
        <f t="shared" si="41"/>
        <v>14</v>
      </c>
      <c r="N81" s="22">
        <f t="shared" si="41"/>
        <v>0</v>
      </c>
      <c r="O81" s="22">
        <f t="shared" si="41"/>
        <v>16</v>
      </c>
      <c r="P81" s="22">
        <f t="shared" si="41"/>
        <v>26</v>
      </c>
      <c r="Q81" s="22">
        <f t="shared" si="41"/>
        <v>30</v>
      </c>
      <c r="R81" s="22">
        <f t="shared" si="41"/>
        <v>0</v>
      </c>
      <c r="S81" s="22">
        <f t="shared" si="41"/>
        <v>61</v>
      </c>
      <c r="T81" s="22">
        <f t="shared" si="41"/>
        <v>40</v>
      </c>
      <c r="U81" s="9">
        <f t="shared" si="41"/>
        <v>50</v>
      </c>
      <c r="V81" s="64">
        <f t="shared" ref="V81" si="42">SUM(V82:V86)</f>
        <v>57</v>
      </c>
    </row>
    <row r="82" spans="1:22" ht="17.100000000000001" customHeight="1" x14ac:dyDescent="0.25">
      <c r="A82" s="4" t="s">
        <v>59</v>
      </c>
      <c r="B82" s="11">
        <v>1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V82" s="58"/>
    </row>
    <row r="83" spans="1:22" ht="17.100000000000001" customHeight="1" x14ac:dyDescent="0.25">
      <c r="A83" s="4" t="s">
        <v>60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V83" s="58">
        <v>11</v>
      </c>
    </row>
    <row r="84" spans="1:22" ht="17.100000000000001" customHeight="1" x14ac:dyDescent="0.25">
      <c r="A84" s="4" t="s">
        <v>61</v>
      </c>
      <c r="B84" s="11"/>
      <c r="C84" s="11"/>
      <c r="D84" s="11"/>
      <c r="E84" s="11"/>
      <c r="F84" s="11"/>
      <c r="G84" s="11"/>
      <c r="H84" s="11">
        <v>14</v>
      </c>
      <c r="I84" s="11"/>
      <c r="J84" s="11"/>
      <c r="K84" s="11">
        <v>12</v>
      </c>
      <c r="L84" s="11">
        <v>8</v>
      </c>
      <c r="M84" s="11">
        <v>4</v>
      </c>
      <c r="N84" s="11"/>
      <c r="O84" s="11">
        <v>16</v>
      </c>
      <c r="P84" s="11">
        <v>11</v>
      </c>
      <c r="Q84" s="11">
        <v>13</v>
      </c>
      <c r="R84" s="11"/>
      <c r="S84" s="11"/>
      <c r="T84" s="11">
        <v>10</v>
      </c>
      <c r="U84" s="4">
        <v>25</v>
      </c>
      <c r="V84" s="58">
        <v>13</v>
      </c>
    </row>
    <row r="85" spans="1:22" ht="17.100000000000001" customHeight="1" x14ac:dyDescent="0.25">
      <c r="A85" s="4" t="s">
        <v>62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>
        <v>26</v>
      </c>
      <c r="T85" s="11">
        <v>10</v>
      </c>
      <c r="U85" s="4">
        <v>9</v>
      </c>
      <c r="V85" s="58"/>
    </row>
    <row r="86" spans="1:22" ht="17.100000000000001" customHeight="1" x14ac:dyDescent="0.25">
      <c r="A86" s="4" t="s">
        <v>63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>
        <v>12</v>
      </c>
      <c r="M86" s="11">
        <v>10</v>
      </c>
      <c r="N86" s="11"/>
      <c r="O86" s="11"/>
      <c r="P86" s="11">
        <v>15</v>
      </c>
      <c r="Q86" s="11">
        <v>17</v>
      </c>
      <c r="R86" s="11"/>
      <c r="S86" s="11">
        <v>35</v>
      </c>
      <c r="T86" s="11">
        <v>20</v>
      </c>
      <c r="U86" s="4">
        <v>16</v>
      </c>
      <c r="V86" s="58">
        <v>33</v>
      </c>
    </row>
    <row r="87" spans="1:22" s="9" customFormat="1" ht="17.100000000000001" customHeight="1" x14ac:dyDescent="0.25">
      <c r="A87" s="9" t="s">
        <v>64</v>
      </c>
      <c r="B87" s="22">
        <f>SUM(B88:B89)</f>
        <v>2</v>
      </c>
      <c r="C87" s="22">
        <f t="shared" ref="C87:U87" si="43">SUM(C88:C89)</f>
        <v>0</v>
      </c>
      <c r="D87" s="22">
        <f t="shared" si="43"/>
        <v>0</v>
      </c>
      <c r="E87" s="22">
        <f t="shared" si="43"/>
        <v>8</v>
      </c>
      <c r="F87" s="22">
        <f t="shared" si="43"/>
        <v>22</v>
      </c>
      <c r="G87" s="22">
        <f t="shared" si="43"/>
        <v>17</v>
      </c>
      <c r="H87" s="22">
        <f t="shared" si="43"/>
        <v>0</v>
      </c>
      <c r="I87" s="22">
        <f t="shared" si="43"/>
        <v>16</v>
      </c>
      <c r="J87" s="22">
        <f t="shared" si="43"/>
        <v>11</v>
      </c>
      <c r="K87" s="22">
        <f t="shared" si="43"/>
        <v>13</v>
      </c>
      <c r="L87" s="22">
        <f t="shared" si="43"/>
        <v>27</v>
      </c>
      <c r="M87" s="22">
        <f t="shared" si="43"/>
        <v>11</v>
      </c>
      <c r="N87" s="22">
        <f t="shared" si="43"/>
        <v>29</v>
      </c>
      <c r="O87" s="22">
        <f t="shared" si="43"/>
        <v>21</v>
      </c>
      <c r="P87" s="22">
        <f t="shared" si="43"/>
        <v>18</v>
      </c>
      <c r="Q87" s="22">
        <f t="shared" si="43"/>
        <v>21</v>
      </c>
      <c r="R87" s="22">
        <f t="shared" si="43"/>
        <v>36</v>
      </c>
      <c r="S87" s="22">
        <f t="shared" si="43"/>
        <v>39</v>
      </c>
      <c r="T87" s="22">
        <f t="shared" si="43"/>
        <v>11</v>
      </c>
      <c r="U87" s="9">
        <f t="shared" si="43"/>
        <v>0</v>
      </c>
      <c r="V87" s="64"/>
    </row>
    <row r="88" spans="1:22" ht="17.100000000000001" customHeight="1" x14ac:dyDescent="0.25">
      <c r="A88" s="4" t="s">
        <v>65</v>
      </c>
      <c r="B88" s="11">
        <v>2</v>
      </c>
      <c r="C88" s="11"/>
      <c r="D88" s="11"/>
      <c r="E88" s="11">
        <v>8</v>
      </c>
      <c r="F88" s="11">
        <v>7</v>
      </c>
      <c r="G88" s="11">
        <v>17</v>
      </c>
      <c r="H88" s="11"/>
      <c r="I88" s="11">
        <v>16</v>
      </c>
      <c r="J88" s="11">
        <v>11</v>
      </c>
      <c r="K88" s="11"/>
      <c r="L88" s="11">
        <v>14</v>
      </c>
      <c r="M88" s="11">
        <v>11</v>
      </c>
      <c r="N88" s="11">
        <v>29</v>
      </c>
      <c r="O88" s="11">
        <v>13</v>
      </c>
      <c r="P88" s="11">
        <v>18</v>
      </c>
      <c r="Q88" s="11"/>
      <c r="R88" s="11">
        <v>14</v>
      </c>
      <c r="S88" s="11">
        <v>22</v>
      </c>
      <c r="T88" s="11">
        <v>11</v>
      </c>
      <c r="V88" s="58"/>
    </row>
    <row r="89" spans="1:22" ht="17.100000000000001" customHeight="1" x14ac:dyDescent="0.25">
      <c r="A89" s="4" t="s">
        <v>66</v>
      </c>
      <c r="B89" s="11"/>
      <c r="C89" s="11"/>
      <c r="D89" s="11"/>
      <c r="E89" s="11"/>
      <c r="F89" s="11">
        <v>15</v>
      </c>
      <c r="G89" s="11"/>
      <c r="H89" s="11"/>
      <c r="I89" s="11"/>
      <c r="J89" s="11"/>
      <c r="K89" s="11">
        <v>13</v>
      </c>
      <c r="L89" s="11">
        <v>13</v>
      </c>
      <c r="M89" s="11"/>
      <c r="N89" s="11"/>
      <c r="O89" s="11">
        <v>8</v>
      </c>
      <c r="P89" s="11"/>
      <c r="Q89" s="11">
        <v>21</v>
      </c>
      <c r="R89" s="11">
        <v>22</v>
      </c>
      <c r="S89" s="11">
        <v>17</v>
      </c>
      <c r="T89" s="11"/>
      <c r="V89" s="58"/>
    </row>
    <row r="90" spans="1:22" s="9" customFormat="1" ht="17.100000000000001" customHeight="1" x14ac:dyDescent="0.25">
      <c r="A90" s="9" t="s">
        <v>26</v>
      </c>
      <c r="B90" s="22">
        <f>SUM(B91:B92)</f>
        <v>61</v>
      </c>
      <c r="C90" s="22">
        <f t="shared" ref="C90:U90" si="44">SUM(C91:C92)</f>
        <v>64</v>
      </c>
      <c r="D90" s="22">
        <f t="shared" si="44"/>
        <v>86</v>
      </c>
      <c r="E90" s="22">
        <f t="shared" si="44"/>
        <v>105</v>
      </c>
      <c r="F90" s="22">
        <f t="shared" si="44"/>
        <v>117</v>
      </c>
      <c r="G90" s="22">
        <f t="shared" si="44"/>
        <v>125</v>
      </c>
      <c r="H90" s="22">
        <f t="shared" si="44"/>
        <v>165</v>
      </c>
      <c r="I90" s="22">
        <f t="shared" si="44"/>
        <v>190</v>
      </c>
      <c r="J90" s="22">
        <f t="shared" si="44"/>
        <v>251</v>
      </c>
      <c r="K90" s="22">
        <f t="shared" si="44"/>
        <v>276</v>
      </c>
      <c r="L90" s="22">
        <f t="shared" si="44"/>
        <v>253</v>
      </c>
      <c r="M90" s="22">
        <f t="shared" si="44"/>
        <v>268</v>
      </c>
      <c r="N90" s="22">
        <f t="shared" si="44"/>
        <v>273</v>
      </c>
      <c r="O90" s="22">
        <f t="shared" si="44"/>
        <v>283</v>
      </c>
      <c r="P90" s="22">
        <f t="shared" si="44"/>
        <v>259</v>
      </c>
      <c r="Q90" s="22">
        <f t="shared" si="44"/>
        <v>229</v>
      </c>
      <c r="R90" s="22">
        <f t="shared" si="44"/>
        <v>232</v>
      </c>
      <c r="S90" s="22">
        <f t="shared" si="44"/>
        <v>213</v>
      </c>
      <c r="T90" s="22">
        <f t="shared" si="44"/>
        <v>186</v>
      </c>
      <c r="U90" s="9">
        <f t="shared" si="44"/>
        <v>199</v>
      </c>
      <c r="V90" s="64">
        <f t="shared" ref="V90" si="45">SUM(V91:V92)</f>
        <v>235</v>
      </c>
    </row>
    <row r="91" spans="1:22" ht="17.100000000000001" customHeight="1" x14ac:dyDescent="0.25">
      <c r="A91" s="4" t="s">
        <v>67</v>
      </c>
      <c r="B91" s="11">
        <v>44</v>
      </c>
      <c r="C91" s="11">
        <v>54</v>
      </c>
      <c r="D91" s="11">
        <v>78</v>
      </c>
      <c r="E91" s="11">
        <v>94</v>
      </c>
      <c r="F91" s="11">
        <v>107</v>
      </c>
      <c r="G91" s="11">
        <v>116</v>
      </c>
      <c r="H91" s="11">
        <v>149</v>
      </c>
      <c r="I91" s="11">
        <v>172</v>
      </c>
      <c r="J91" s="11">
        <v>223</v>
      </c>
      <c r="K91" s="11">
        <v>234</v>
      </c>
      <c r="L91" s="11">
        <v>226</v>
      </c>
      <c r="M91" s="11">
        <v>233</v>
      </c>
      <c r="N91" s="11">
        <v>234</v>
      </c>
      <c r="O91" s="11">
        <v>250</v>
      </c>
      <c r="P91" s="11">
        <v>239</v>
      </c>
      <c r="Q91" s="27">
        <v>219</v>
      </c>
      <c r="R91" s="27">
        <v>228</v>
      </c>
      <c r="S91" s="11">
        <v>208</v>
      </c>
      <c r="T91" s="11">
        <v>186</v>
      </c>
      <c r="U91" s="4">
        <v>199</v>
      </c>
      <c r="V91" s="58">
        <v>235</v>
      </c>
    </row>
    <row r="92" spans="1:22" ht="17.100000000000001" customHeight="1" x14ac:dyDescent="0.25">
      <c r="A92" s="4" t="s">
        <v>68</v>
      </c>
      <c r="B92" s="11">
        <v>17</v>
      </c>
      <c r="C92" s="11">
        <v>10</v>
      </c>
      <c r="D92" s="11">
        <v>8</v>
      </c>
      <c r="E92" s="11">
        <v>11</v>
      </c>
      <c r="F92" s="11">
        <v>10</v>
      </c>
      <c r="G92" s="11">
        <v>9</v>
      </c>
      <c r="H92" s="11">
        <v>16</v>
      </c>
      <c r="I92" s="11">
        <v>18</v>
      </c>
      <c r="J92" s="11">
        <v>28</v>
      </c>
      <c r="K92" s="11">
        <v>42</v>
      </c>
      <c r="L92" s="11">
        <v>27</v>
      </c>
      <c r="M92" s="11">
        <v>35</v>
      </c>
      <c r="N92" s="11">
        <v>39</v>
      </c>
      <c r="O92" s="11">
        <v>33</v>
      </c>
      <c r="P92" s="11">
        <v>20</v>
      </c>
      <c r="Q92" s="27">
        <v>10</v>
      </c>
      <c r="R92" s="27">
        <v>4</v>
      </c>
      <c r="S92" s="11">
        <v>5</v>
      </c>
      <c r="T92" s="11"/>
      <c r="V92" s="58"/>
    </row>
    <row r="93" spans="1:22" ht="17.100000000000001" customHeight="1" x14ac:dyDescent="0.25">
      <c r="A93" s="9" t="s">
        <v>48</v>
      </c>
      <c r="B93" s="22">
        <f t="shared" ref="B93:U93" si="46">SUM(B94:B99)</f>
        <v>29</v>
      </c>
      <c r="C93" s="22">
        <f t="shared" si="46"/>
        <v>77</v>
      </c>
      <c r="D93" s="22">
        <f t="shared" si="46"/>
        <v>166</v>
      </c>
      <c r="E93" s="22">
        <f t="shared" si="46"/>
        <v>192</v>
      </c>
      <c r="F93" s="22">
        <f t="shared" si="46"/>
        <v>208</v>
      </c>
      <c r="G93" s="22">
        <f t="shared" si="46"/>
        <v>261</v>
      </c>
      <c r="H93" s="22">
        <f t="shared" si="46"/>
        <v>266</v>
      </c>
      <c r="I93" s="22">
        <f t="shared" si="46"/>
        <v>300</v>
      </c>
      <c r="J93" s="22">
        <f t="shared" si="46"/>
        <v>340</v>
      </c>
      <c r="K93" s="22">
        <f t="shared" si="46"/>
        <v>389</v>
      </c>
      <c r="L93" s="22">
        <f t="shared" si="46"/>
        <v>416</v>
      </c>
      <c r="M93" s="22">
        <f t="shared" si="46"/>
        <v>454</v>
      </c>
      <c r="N93" s="22">
        <f t="shared" si="46"/>
        <v>474</v>
      </c>
      <c r="O93" s="22">
        <f t="shared" si="46"/>
        <v>481</v>
      </c>
      <c r="P93" s="22">
        <f t="shared" si="46"/>
        <v>446</v>
      </c>
      <c r="Q93" s="22">
        <f t="shared" si="46"/>
        <v>391</v>
      </c>
      <c r="R93" s="22">
        <f t="shared" si="46"/>
        <v>411</v>
      </c>
      <c r="S93" s="22">
        <f t="shared" si="46"/>
        <v>342</v>
      </c>
      <c r="T93" s="22">
        <f t="shared" si="46"/>
        <v>277</v>
      </c>
      <c r="U93" s="9">
        <f t="shared" si="46"/>
        <v>280</v>
      </c>
      <c r="V93" s="64">
        <f t="shared" ref="V93" si="47">SUM(V94:V99)</f>
        <v>274</v>
      </c>
    </row>
    <row r="94" spans="1:22" ht="17.100000000000001" customHeight="1" x14ac:dyDescent="0.25">
      <c r="A94" s="4" t="s">
        <v>69</v>
      </c>
      <c r="B94" s="11"/>
      <c r="C94" s="11"/>
      <c r="D94" s="11">
        <v>19</v>
      </c>
      <c r="E94" s="11">
        <v>17</v>
      </c>
      <c r="F94" s="11"/>
      <c r="G94" s="11"/>
      <c r="H94" s="11"/>
      <c r="I94" s="11"/>
      <c r="J94" s="11">
        <v>1</v>
      </c>
      <c r="K94" s="11"/>
      <c r="L94" s="11"/>
      <c r="M94" s="11"/>
      <c r="N94" s="11"/>
      <c r="O94" s="11"/>
      <c r="P94" s="11"/>
      <c r="Q94" s="11"/>
      <c r="R94" s="11"/>
      <c r="S94" s="11"/>
      <c r="T94" s="11"/>
      <c r="V94" s="58"/>
    </row>
    <row r="95" spans="1:22" ht="17.100000000000001" customHeight="1" x14ac:dyDescent="0.25">
      <c r="A95" s="4" t="s">
        <v>70</v>
      </c>
      <c r="B95" s="11"/>
      <c r="C95" s="11"/>
      <c r="D95" s="11">
        <v>7</v>
      </c>
      <c r="E95" s="11">
        <v>7</v>
      </c>
      <c r="F95" s="11">
        <v>1</v>
      </c>
      <c r="G95" s="11">
        <v>5</v>
      </c>
      <c r="H95" s="11"/>
      <c r="I95" s="11"/>
      <c r="J95" s="11">
        <v>1</v>
      </c>
      <c r="K95" s="11"/>
      <c r="L95" s="11"/>
      <c r="M95" s="11"/>
      <c r="N95" s="11">
        <v>1</v>
      </c>
      <c r="O95" s="11"/>
      <c r="P95" s="11">
        <v>1</v>
      </c>
      <c r="Q95" s="11"/>
      <c r="R95" s="11"/>
      <c r="S95" s="11"/>
      <c r="T95" s="11"/>
      <c r="V95" s="58"/>
    </row>
    <row r="96" spans="1:22" ht="17.100000000000001" customHeight="1" x14ac:dyDescent="0.25">
      <c r="A96" s="4" t="s">
        <v>71</v>
      </c>
      <c r="B96" s="11"/>
      <c r="C96" s="11"/>
      <c r="D96" s="11"/>
      <c r="E96" s="11"/>
      <c r="F96" s="11">
        <v>24</v>
      </c>
      <c r="G96" s="11">
        <v>81</v>
      </c>
      <c r="H96" s="11">
        <v>114</v>
      </c>
      <c r="I96" s="11">
        <v>146</v>
      </c>
      <c r="J96" s="11">
        <v>195</v>
      </c>
      <c r="K96" s="11">
        <v>239</v>
      </c>
      <c r="L96" s="11">
        <v>267</v>
      </c>
      <c r="M96" s="11">
        <v>306</v>
      </c>
      <c r="N96" s="11">
        <v>333</v>
      </c>
      <c r="O96" s="11">
        <v>333</v>
      </c>
      <c r="P96" s="11">
        <v>308</v>
      </c>
      <c r="Q96" s="27">
        <v>274</v>
      </c>
      <c r="R96" s="27">
        <v>282</v>
      </c>
      <c r="S96" s="11">
        <v>229</v>
      </c>
      <c r="T96" s="11">
        <v>185</v>
      </c>
      <c r="U96" s="4">
        <v>173</v>
      </c>
      <c r="V96" s="58">
        <v>157</v>
      </c>
    </row>
    <row r="97" spans="1:22 16384:16384" s="9" customFormat="1" ht="17.100000000000001" customHeight="1" x14ac:dyDescent="0.25">
      <c r="A97" s="4" t="s">
        <v>72</v>
      </c>
      <c r="B97" s="11">
        <v>25</v>
      </c>
      <c r="C97" s="11">
        <v>77</v>
      </c>
      <c r="D97" s="11">
        <v>127</v>
      </c>
      <c r="E97" s="11">
        <v>157</v>
      </c>
      <c r="F97" s="11">
        <v>178</v>
      </c>
      <c r="G97" s="11">
        <v>175</v>
      </c>
      <c r="H97" s="11">
        <v>150</v>
      </c>
      <c r="I97" s="11">
        <v>153</v>
      </c>
      <c r="J97" s="11">
        <v>143</v>
      </c>
      <c r="K97" s="11">
        <v>150</v>
      </c>
      <c r="L97" s="11">
        <v>149</v>
      </c>
      <c r="M97" s="11">
        <v>114</v>
      </c>
      <c r="N97" s="11">
        <v>87</v>
      </c>
      <c r="O97" s="11">
        <v>56</v>
      </c>
      <c r="P97" s="11">
        <v>25</v>
      </c>
      <c r="Q97" s="27">
        <v>10</v>
      </c>
      <c r="R97" s="27">
        <v>12</v>
      </c>
      <c r="S97" s="11">
        <v>3</v>
      </c>
      <c r="T97" s="11">
        <v>1</v>
      </c>
      <c r="U97" s="4"/>
      <c r="V97" s="58"/>
    </row>
    <row r="98" spans="1:22 16384:16384" ht="17.100000000000001" customHeight="1" x14ac:dyDescent="0.25">
      <c r="A98" s="4" t="s">
        <v>73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>
        <v>34</v>
      </c>
      <c r="N98" s="11">
        <v>53</v>
      </c>
      <c r="O98" s="11">
        <v>92</v>
      </c>
      <c r="P98" s="11">
        <v>112</v>
      </c>
      <c r="Q98" s="27">
        <v>107</v>
      </c>
      <c r="R98" s="27">
        <v>117</v>
      </c>
      <c r="S98" s="11">
        <v>110</v>
      </c>
      <c r="T98" s="11">
        <v>91</v>
      </c>
      <c r="U98" s="4">
        <v>107</v>
      </c>
      <c r="V98" s="58">
        <v>117</v>
      </c>
    </row>
    <row r="99" spans="1:22 16384:16384" ht="17.100000000000001" customHeight="1" x14ac:dyDescent="0.25">
      <c r="A99" s="4" t="s">
        <v>74</v>
      </c>
      <c r="B99" s="11">
        <v>4</v>
      </c>
      <c r="C99" s="11"/>
      <c r="D99" s="11">
        <v>13</v>
      </c>
      <c r="E99" s="11">
        <v>11</v>
      </c>
      <c r="F99" s="11">
        <v>5</v>
      </c>
      <c r="G99" s="11"/>
      <c r="H99" s="11">
        <v>2</v>
      </c>
      <c r="I99" s="11">
        <v>1</v>
      </c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V99" s="58"/>
    </row>
    <row r="100" spans="1:22 16384:16384" s="9" customFormat="1" ht="15" x14ac:dyDescent="0.25">
      <c r="A100" s="9" t="s">
        <v>75</v>
      </c>
      <c r="B100" s="22">
        <f>SUM(B101:B102)</f>
        <v>39</v>
      </c>
      <c r="C100" s="22">
        <f t="shared" ref="C100:U100" si="48">SUM(C101:C102)</f>
        <v>35</v>
      </c>
      <c r="D100" s="22">
        <f t="shared" si="48"/>
        <v>41</v>
      </c>
      <c r="E100" s="22">
        <f t="shared" si="48"/>
        <v>18</v>
      </c>
      <c r="F100" s="22">
        <f t="shared" si="48"/>
        <v>1</v>
      </c>
      <c r="G100" s="22">
        <f t="shared" si="48"/>
        <v>0</v>
      </c>
      <c r="H100" s="22">
        <f t="shared" si="48"/>
        <v>1</v>
      </c>
      <c r="I100" s="22">
        <f t="shared" si="48"/>
        <v>0</v>
      </c>
      <c r="J100" s="22">
        <f t="shared" si="48"/>
        <v>0</v>
      </c>
      <c r="K100" s="22">
        <f t="shared" si="48"/>
        <v>0</v>
      </c>
      <c r="L100" s="22">
        <f t="shared" si="48"/>
        <v>0</v>
      </c>
      <c r="M100" s="22">
        <f t="shared" si="48"/>
        <v>0</v>
      </c>
      <c r="N100" s="22">
        <f t="shared" si="48"/>
        <v>1</v>
      </c>
      <c r="O100" s="22">
        <f t="shared" si="48"/>
        <v>0</v>
      </c>
      <c r="P100" s="22">
        <f t="shared" si="48"/>
        <v>0</v>
      </c>
      <c r="Q100" s="22">
        <f t="shared" si="48"/>
        <v>0</v>
      </c>
      <c r="R100" s="22">
        <f t="shared" si="48"/>
        <v>0</v>
      </c>
      <c r="S100" s="22">
        <f t="shared" si="48"/>
        <v>0</v>
      </c>
      <c r="T100" s="22">
        <f t="shared" si="48"/>
        <v>0</v>
      </c>
      <c r="U100" s="9">
        <f t="shared" si="48"/>
        <v>0</v>
      </c>
      <c r="V100" s="64">
        <f t="shared" ref="V100" si="49">SUM(V101:V102)</f>
        <v>0</v>
      </c>
      <c r="XFD100" s="9">
        <f>SUM(B100:XFC100)</f>
        <v>136</v>
      </c>
    </row>
    <row r="101" spans="1:22 16384:16384" ht="13.5" customHeight="1" x14ac:dyDescent="0.25">
      <c r="A101" s="4" t="s">
        <v>76</v>
      </c>
      <c r="B101" s="11">
        <v>17</v>
      </c>
      <c r="C101" s="11">
        <v>20</v>
      </c>
      <c r="D101" s="11">
        <v>22</v>
      </c>
      <c r="E101" s="11">
        <v>11</v>
      </c>
      <c r="F101" s="11"/>
      <c r="G101" s="11"/>
      <c r="H101" s="11"/>
      <c r="I101" s="11"/>
      <c r="J101" s="11"/>
      <c r="K101" s="11"/>
      <c r="L101" s="11"/>
      <c r="M101" s="11"/>
      <c r="N101" s="11">
        <v>1</v>
      </c>
      <c r="O101" s="11"/>
      <c r="P101" s="11"/>
      <c r="Q101" s="11"/>
      <c r="R101" s="11"/>
      <c r="S101" s="11"/>
      <c r="T101" s="11"/>
      <c r="V101" s="58"/>
    </row>
    <row r="102" spans="1:22 16384:16384" ht="17.100000000000001" customHeight="1" x14ac:dyDescent="0.25">
      <c r="A102" s="4" t="s">
        <v>67</v>
      </c>
      <c r="B102" s="11">
        <v>22</v>
      </c>
      <c r="C102" s="11">
        <v>15</v>
      </c>
      <c r="D102" s="11">
        <v>19</v>
      </c>
      <c r="E102" s="11">
        <v>7</v>
      </c>
      <c r="F102" s="11">
        <v>1</v>
      </c>
      <c r="G102" s="11"/>
      <c r="H102" s="11">
        <v>1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V102" s="58"/>
    </row>
    <row r="103" spans="1:22 16384:16384" s="9" customFormat="1" ht="17.100000000000001" customHeight="1" x14ac:dyDescent="0.25">
      <c r="A103" s="9" t="s">
        <v>38</v>
      </c>
      <c r="B103" s="22">
        <f>SUM(B104:B105)</f>
        <v>66</v>
      </c>
      <c r="C103" s="22">
        <f t="shared" ref="C103:U103" si="50">SUM(C104:C105)</f>
        <v>37</v>
      </c>
      <c r="D103" s="22">
        <f t="shared" si="50"/>
        <v>9</v>
      </c>
      <c r="E103" s="22">
        <f t="shared" si="50"/>
        <v>4</v>
      </c>
      <c r="F103" s="22">
        <f t="shared" si="50"/>
        <v>0</v>
      </c>
      <c r="G103" s="22">
        <f t="shared" si="50"/>
        <v>0</v>
      </c>
      <c r="H103" s="22">
        <f t="shared" si="50"/>
        <v>0</v>
      </c>
      <c r="I103" s="22">
        <f t="shared" si="50"/>
        <v>0</v>
      </c>
      <c r="J103" s="22">
        <f t="shared" si="50"/>
        <v>0</v>
      </c>
      <c r="K103" s="22">
        <f t="shared" si="50"/>
        <v>0</v>
      </c>
      <c r="L103" s="22">
        <f t="shared" si="50"/>
        <v>0</v>
      </c>
      <c r="M103" s="22">
        <f t="shared" si="50"/>
        <v>0</v>
      </c>
      <c r="N103" s="22">
        <f t="shared" si="50"/>
        <v>0</v>
      </c>
      <c r="O103" s="22">
        <f t="shared" si="50"/>
        <v>0</v>
      </c>
      <c r="P103" s="22">
        <f t="shared" si="50"/>
        <v>0</v>
      </c>
      <c r="Q103" s="22">
        <f t="shared" si="50"/>
        <v>0</v>
      </c>
      <c r="R103" s="22">
        <f t="shared" si="50"/>
        <v>0</v>
      </c>
      <c r="S103" s="22">
        <f t="shared" si="50"/>
        <v>0</v>
      </c>
      <c r="T103" s="22">
        <f t="shared" si="50"/>
        <v>0</v>
      </c>
      <c r="U103" s="9">
        <f t="shared" si="50"/>
        <v>0</v>
      </c>
      <c r="V103" s="64">
        <f t="shared" ref="V103" si="51">SUM(V104:V105)</f>
        <v>0</v>
      </c>
    </row>
    <row r="104" spans="1:22 16384:16384" s="9" customFormat="1" ht="17.100000000000001" customHeight="1" x14ac:dyDescent="0.25">
      <c r="A104" s="4" t="s">
        <v>77</v>
      </c>
      <c r="B104" s="11">
        <v>40</v>
      </c>
      <c r="C104" s="11">
        <v>27</v>
      </c>
      <c r="D104" s="11">
        <v>7</v>
      </c>
      <c r="E104" s="11">
        <v>4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4"/>
      <c r="V104" s="58"/>
    </row>
    <row r="105" spans="1:22 16384:16384" s="9" customFormat="1" ht="17.100000000000001" customHeight="1" x14ac:dyDescent="0.25">
      <c r="A105" s="4" t="s">
        <v>78</v>
      </c>
      <c r="B105" s="11">
        <v>26</v>
      </c>
      <c r="C105" s="11">
        <v>10</v>
      </c>
      <c r="D105" s="11">
        <v>2</v>
      </c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4"/>
      <c r="V105" s="58"/>
    </row>
    <row r="106" spans="1:22 16384:16384" s="9" customFormat="1" ht="17.100000000000001" customHeight="1" x14ac:dyDescent="0.25"/>
    <row r="107" spans="1:22 16384:16384" ht="17.100000000000001" customHeight="1" x14ac:dyDescent="0.25">
      <c r="A107" s="75" t="s">
        <v>3</v>
      </c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9"/>
    </row>
    <row r="108" spans="1:22 16384:16384" s="14" customFormat="1" ht="17.100000000000001" customHeight="1" x14ac:dyDescent="0.25">
      <c r="A108" s="75" t="s">
        <v>79</v>
      </c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4"/>
    </row>
    <row r="109" spans="1:22 16384:16384" s="9" customFormat="1" ht="18" customHeight="1" x14ac:dyDescent="0.25">
      <c r="A109" s="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V109" s="14"/>
    </row>
    <row r="110" spans="1:22 16384:16384" s="9" customFormat="1" ht="17.100000000000001" customHeight="1" x14ac:dyDescent="0.25">
      <c r="A110" s="5" t="s">
        <v>5</v>
      </c>
      <c r="B110" s="6">
        <v>2005</v>
      </c>
      <c r="C110" s="6">
        <v>2006</v>
      </c>
      <c r="D110" s="6">
        <v>2007</v>
      </c>
      <c r="E110" s="7">
        <v>2008</v>
      </c>
      <c r="F110" s="6">
        <v>2009</v>
      </c>
      <c r="G110" s="7">
        <v>2010</v>
      </c>
      <c r="H110" s="6">
        <v>2011</v>
      </c>
      <c r="I110" s="6">
        <v>2012</v>
      </c>
      <c r="J110" s="6">
        <v>2013</v>
      </c>
      <c r="K110" s="6">
        <v>2014</v>
      </c>
      <c r="L110" s="6">
        <v>2015</v>
      </c>
      <c r="M110" s="7">
        <v>2016</v>
      </c>
      <c r="N110" s="6">
        <v>2017</v>
      </c>
      <c r="O110" s="6">
        <v>2018</v>
      </c>
      <c r="P110" s="6">
        <v>2019</v>
      </c>
      <c r="Q110" s="6">
        <v>2020</v>
      </c>
      <c r="R110" s="6">
        <v>2021</v>
      </c>
      <c r="S110" s="6">
        <v>2022</v>
      </c>
      <c r="T110" s="6">
        <v>2023</v>
      </c>
      <c r="U110" s="57">
        <v>2024</v>
      </c>
      <c r="V110" s="74">
        <v>2025</v>
      </c>
    </row>
    <row r="111" spans="1:22 16384:16384" ht="17.100000000000001" customHeight="1" x14ac:dyDescent="0.25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V111" s="58"/>
    </row>
    <row r="112" spans="1:22 16384:16384" ht="17.100000000000001" customHeight="1" x14ac:dyDescent="0.25">
      <c r="A112" s="31" t="s">
        <v>80</v>
      </c>
      <c r="B112" s="32">
        <f t="shared" ref="B112:V112" si="52">+B114+B117+B119+B123+B126+B129</f>
        <v>96</v>
      </c>
      <c r="C112" s="32">
        <f t="shared" si="52"/>
        <v>107</v>
      </c>
      <c r="D112" s="32">
        <f t="shared" si="52"/>
        <v>114</v>
      </c>
      <c r="E112" s="32">
        <f t="shared" si="52"/>
        <v>133</v>
      </c>
      <c r="F112" s="32">
        <f t="shared" si="52"/>
        <v>120</v>
      </c>
      <c r="G112" s="32">
        <f t="shared" si="52"/>
        <v>108</v>
      </c>
      <c r="H112" s="32">
        <f t="shared" si="52"/>
        <v>114</v>
      </c>
      <c r="I112" s="32">
        <f t="shared" si="52"/>
        <v>85</v>
      </c>
      <c r="J112" s="32">
        <f t="shared" si="52"/>
        <v>106</v>
      </c>
      <c r="K112" s="32">
        <f t="shared" si="52"/>
        <v>147</v>
      </c>
      <c r="L112" s="32">
        <f t="shared" si="52"/>
        <v>199</v>
      </c>
      <c r="M112" s="32">
        <f t="shared" si="52"/>
        <v>187</v>
      </c>
      <c r="N112" s="32">
        <f t="shared" si="52"/>
        <v>208</v>
      </c>
      <c r="O112" s="32">
        <f t="shared" si="52"/>
        <v>216</v>
      </c>
      <c r="P112" s="32">
        <f t="shared" si="52"/>
        <v>224</v>
      </c>
      <c r="Q112" s="32">
        <f t="shared" si="52"/>
        <v>239</v>
      </c>
      <c r="R112" s="32">
        <f t="shared" si="52"/>
        <v>240</v>
      </c>
      <c r="S112" s="32">
        <f t="shared" si="52"/>
        <v>224</v>
      </c>
      <c r="T112" s="32">
        <f t="shared" si="52"/>
        <v>229</v>
      </c>
      <c r="U112" s="45">
        <f t="shared" si="52"/>
        <v>278</v>
      </c>
      <c r="V112" s="69">
        <f t="shared" si="52"/>
        <v>338</v>
      </c>
    </row>
    <row r="113" spans="1:22 16383:16383" s="9" customFormat="1" ht="17.100000000000001" customHeight="1" x14ac:dyDescent="0.25"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V113" s="64"/>
    </row>
    <row r="114" spans="1:22 16383:16383" ht="17.100000000000001" customHeight="1" x14ac:dyDescent="0.25">
      <c r="A114" s="9" t="s">
        <v>20</v>
      </c>
      <c r="B114" s="22">
        <f t="shared" ref="B114:U114" si="53">SUM(B115:B116)</f>
        <v>0</v>
      </c>
      <c r="C114" s="22">
        <f t="shared" si="53"/>
        <v>0</v>
      </c>
      <c r="D114" s="22">
        <f t="shared" si="53"/>
        <v>0</v>
      </c>
      <c r="E114" s="22">
        <f t="shared" si="53"/>
        <v>0</v>
      </c>
      <c r="F114" s="22">
        <f t="shared" si="53"/>
        <v>0</v>
      </c>
      <c r="G114" s="22">
        <f t="shared" si="53"/>
        <v>0</v>
      </c>
      <c r="H114" s="22">
        <f t="shared" si="53"/>
        <v>1</v>
      </c>
      <c r="I114" s="22">
        <f t="shared" si="53"/>
        <v>0</v>
      </c>
      <c r="J114" s="22">
        <f t="shared" si="53"/>
        <v>0</v>
      </c>
      <c r="K114" s="22">
        <f t="shared" si="53"/>
        <v>0</v>
      </c>
      <c r="L114" s="22">
        <f t="shared" si="53"/>
        <v>0</v>
      </c>
      <c r="M114" s="22">
        <f t="shared" si="53"/>
        <v>0</v>
      </c>
      <c r="N114" s="22">
        <f t="shared" si="53"/>
        <v>0</v>
      </c>
      <c r="O114" s="22">
        <f t="shared" si="53"/>
        <v>0</v>
      </c>
      <c r="P114" s="22">
        <f t="shared" si="53"/>
        <v>0</v>
      </c>
      <c r="Q114" s="22">
        <f t="shared" si="53"/>
        <v>26</v>
      </c>
      <c r="R114" s="22">
        <f t="shared" si="53"/>
        <v>25</v>
      </c>
      <c r="S114" s="22">
        <f t="shared" si="53"/>
        <v>0</v>
      </c>
      <c r="T114" s="22">
        <f t="shared" si="53"/>
        <v>0</v>
      </c>
      <c r="U114" s="9">
        <f t="shared" si="53"/>
        <v>0</v>
      </c>
      <c r="V114" s="64">
        <f t="shared" ref="V114" si="54">SUM(V115:V116)</f>
        <v>0</v>
      </c>
    </row>
    <row r="115" spans="1:22 16383:16383" s="9" customFormat="1" ht="17.100000000000001" customHeight="1" x14ac:dyDescent="0.25">
      <c r="A115" s="4" t="s">
        <v>81</v>
      </c>
      <c r="B115" s="11"/>
      <c r="C115" s="11"/>
      <c r="D115" s="11"/>
      <c r="E115" s="11"/>
      <c r="F115" s="11"/>
      <c r="G115" s="11"/>
      <c r="H115" s="11">
        <v>1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>
        <v>1</v>
      </c>
      <c r="S115" s="11"/>
      <c r="T115" s="11"/>
      <c r="U115" s="4"/>
      <c r="V115" s="58"/>
    </row>
    <row r="116" spans="1:22 16383:16383" ht="17.100000000000001" customHeight="1" x14ac:dyDescent="0.25">
      <c r="A116" s="4" t="s">
        <v>82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27">
        <v>26</v>
      </c>
      <c r="R116" s="27">
        <v>24</v>
      </c>
      <c r="S116" s="11"/>
      <c r="T116" s="11"/>
      <c r="V116" s="58"/>
    </row>
    <row r="117" spans="1:22 16383:16383" s="9" customFormat="1" ht="17.100000000000001" customHeight="1" x14ac:dyDescent="0.25">
      <c r="A117" s="33" t="s">
        <v>83</v>
      </c>
      <c r="B117" s="22">
        <f>+B118</f>
        <v>0</v>
      </c>
      <c r="C117" s="22">
        <f t="shared" ref="C117:U117" si="55">+C118</f>
        <v>0</v>
      </c>
      <c r="D117" s="22">
        <f t="shared" si="55"/>
        <v>0</v>
      </c>
      <c r="E117" s="22">
        <f t="shared" si="55"/>
        <v>0</v>
      </c>
      <c r="F117" s="22">
        <f t="shared" si="55"/>
        <v>0</v>
      </c>
      <c r="G117" s="22">
        <f t="shared" si="55"/>
        <v>8</v>
      </c>
      <c r="H117" s="22">
        <f t="shared" si="55"/>
        <v>7</v>
      </c>
      <c r="I117" s="22">
        <f t="shared" si="55"/>
        <v>0</v>
      </c>
      <c r="J117" s="22">
        <f t="shared" si="55"/>
        <v>0</v>
      </c>
      <c r="K117" s="22">
        <f t="shared" si="55"/>
        <v>0</v>
      </c>
      <c r="L117" s="22">
        <f t="shared" si="55"/>
        <v>0</v>
      </c>
      <c r="M117" s="22">
        <f t="shared" si="55"/>
        <v>0</v>
      </c>
      <c r="N117" s="22">
        <f t="shared" si="55"/>
        <v>0</v>
      </c>
      <c r="O117" s="22">
        <f t="shared" si="55"/>
        <v>0</v>
      </c>
      <c r="P117" s="22">
        <f t="shared" si="55"/>
        <v>0</v>
      </c>
      <c r="Q117" s="22">
        <f t="shared" si="55"/>
        <v>0</v>
      </c>
      <c r="R117" s="22">
        <f t="shared" si="55"/>
        <v>0</v>
      </c>
      <c r="S117" s="22">
        <f t="shared" si="55"/>
        <v>0</v>
      </c>
      <c r="T117" s="22">
        <f t="shared" si="55"/>
        <v>0</v>
      </c>
      <c r="U117" s="9">
        <f t="shared" si="55"/>
        <v>25</v>
      </c>
      <c r="V117" s="64">
        <f>+V118</f>
        <v>23</v>
      </c>
    </row>
    <row r="118" spans="1:22 16383:16383" ht="17.100000000000001" customHeight="1" x14ac:dyDescent="0.25">
      <c r="A118" s="4" t="s">
        <v>84</v>
      </c>
      <c r="B118" s="11"/>
      <c r="C118" s="11"/>
      <c r="D118" s="11"/>
      <c r="E118" s="11"/>
      <c r="F118" s="11"/>
      <c r="G118" s="11">
        <v>8</v>
      </c>
      <c r="H118" s="11">
        <v>7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4">
        <v>25</v>
      </c>
      <c r="V118" s="58">
        <v>23</v>
      </c>
    </row>
    <row r="119" spans="1:22 16383:16383" ht="17.100000000000001" customHeight="1" x14ac:dyDescent="0.25">
      <c r="A119" s="9" t="s">
        <v>26</v>
      </c>
      <c r="B119" s="22">
        <f t="shared" ref="B119:U119" si="56">+SUM(B120:B122)</f>
        <v>21</v>
      </c>
      <c r="C119" s="22">
        <f t="shared" si="56"/>
        <v>11</v>
      </c>
      <c r="D119" s="64">
        <f t="shared" si="56"/>
        <v>8</v>
      </c>
      <c r="E119" s="64">
        <f t="shared" si="56"/>
        <v>14</v>
      </c>
      <c r="F119" s="64">
        <f t="shared" si="56"/>
        <v>15</v>
      </c>
      <c r="G119" s="64">
        <f t="shared" si="56"/>
        <v>11</v>
      </c>
      <c r="H119" s="64">
        <f t="shared" si="56"/>
        <v>17</v>
      </c>
      <c r="I119" s="64">
        <f t="shared" si="56"/>
        <v>9</v>
      </c>
      <c r="J119" s="64">
        <f t="shared" si="56"/>
        <v>23</v>
      </c>
      <c r="K119" s="64">
        <f t="shared" si="56"/>
        <v>53</v>
      </c>
      <c r="L119" s="64">
        <f t="shared" si="56"/>
        <v>74</v>
      </c>
      <c r="M119" s="64">
        <f t="shared" si="56"/>
        <v>68</v>
      </c>
      <c r="N119" s="64">
        <f t="shared" si="56"/>
        <v>58</v>
      </c>
      <c r="O119" s="64">
        <f t="shared" si="56"/>
        <v>52</v>
      </c>
      <c r="P119" s="64">
        <f t="shared" si="56"/>
        <v>40</v>
      </c>
      <c r="Q119" s="64">
        <f t="shared" si="56"/>
        <v>18</v>
      </c>
      <c r="R119" s="64">
        <f t="shared" si="56"/>
        <v>14</v>
      </c>
      <c r="S119" s="64">
        <f t="shared" si="56"/>
        <v>16</v>
      </c>
      <c r="T119" s="64">
        <f t="shared" si="56"/>
        <v>19</v>
      </c>
      <c r="U119" s="64">
        <f t="shared" si="56"/>
        <v>37</v>
      </c>
      <c r="V119" s="64">
        <f>+SUM(V120:V122)</f>
        <v>75</v>
      </c>
    </row>
    <row r="120" spans="1:22 16383:16383" ht="17.100000000000001" customHeight="1" x14ac:dyDescent="0.25">
      <c r="A120" s="4" t="s">
        <v>85</v>
      </c>
      <c r="B120" s="11"/>
      <c r="C120" s="11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11"/>
      <c r="V120" s="58">
        <v>13</v>
      </c>
    </row>
    <row r="121" spans="1:22 16383:16383" s="9" customFormat="1" ht="17.100000000000001" customHeight="1" x14ac:dyDescent="0.25">
      <c r="A121" s="4" t="s">
        <v>86</v>
      </c>
      <c r="B121" s="11">
        <v>21</v>
      </c>
      <c r="C121" s="11">
        <v>11</v>
      </c>
      <c r="D121" s="11">
        <v>8</v>
      </c>
      <c r="E121" s="11">
        <v>14</v>
      </c>
      <c r="F121" s="11">
        <v>15</v>
      </c>
      <c r="G121" s="11">
        <v>11</v>
      </c>
      <c r="H121" s="11">
        <v>17</v>
      </c>
      <c r="I121" s="11">
        <v>9</v>
      </c>
      <c r="J121" s="11">
        <v>23</v>
      </c>
      <c r="K121" s="11">
        <v>53</v>
      </c>
      <c r="L121" s="11">
        <v>74</v>
      </c>
      <c r="M121" s="11">
        <v>68</v>
      </c>
      <c r="N121" s="11">
        <v>58</v>
      </c>
      <c r="O121" s="11">
        <v>52</v>
      </c>
      <c r="P121" s="11">
        <v>40</v>
      </c>
      <c r="Q121" s="34">
        <v>18</v>
      </c>
      <c r="R121" s="34">
        <v>14</v>
      </c>
      <c r="S121" s="11">
        <v>16</v>
      </c>
      <c r="T121" s="11">
        <v>19</v>
      </c>
      <c r="U121" s="4">
        <v>37</v>
      </c>
      <c r="V121" s="58">
        <v>55</v>
      </c>
    </row>
    <row r="122" spans="1:22 16383:16383" s="9" customFormat="1" ht="17.100000000000001" customHeight="1" x14ac:dyDescent="0.25">
      <c r="A122" s="66" t="s">
        <v>117</v>
      </c>
      <c r="B122" s="11"/>
      <c r="C122" s="11"/>
      <c r="D122" s="11"/>
      <c r="E122" s="58"/>
      <c r="F122" s="58"/>
      <c r="G122" s="58"/>
      <c r="H122" s="58"/>
      <c r="I122" s="11"/>
      <c r="J122" s="58"/>
      <c r="K122" s="58"/>
      <c r="L122" s="58"/>
      <c r="M122" s="58"/>
      <c r="N122" s="58"/>
      <c r="O122" s="58"/>
      <c r="P122" s="58"/>
      <c r="Q122" s="65"/>
      <c r="R122" s="65"/>
      <c r="S122" s="58"/>
      <c r="T122" s="58"/>
      <c r="U122" s="11"/>
      <c r="V122" s="58">
        <v>7</v>
      </c>
    </row>
    <row r="123" spans="1:22 16383:16383" ht="16.5" customHeight="1" x14ac:dyDescent="0.25">
      <c r="A123" s="9" t="s">
        <v>48</v>
      </c>
      <c r="B123" s="22">
        <f t="shared" ref="B123:V123" si="57">SUM(B124:B125)</f>
        <v>0</v>
      </c>
      <c r="C123" s="22">
        <f t="shared" si="57"/>
        <v>40</v>
      </c>
      <c r="D123" s="22">
        <f t="shared" si="57"/>
        <v>80</v>
      </c>
      <c r="E123" s="64">
        <f t="shared" si="57"/>
        <v>106</v>
      </c>
      <c r="F123" s="64">
        <f t="shared" si="57"/>
        <v>102</v>
      </c>
      <c r="G123" s="64">
        <f t="shared" si="57"/>
        <v>89</v>
      </c>
      <c r="H123" s="64">
        <f t="shared" si="57"/>
        <v>89</v>
      </c>
      <c r="I123" s="22">
        <f t="shared" si="57"/>
        <v>76</v>
      </c>
      <c r="J123" s="64">
        <f t="shared" si="57"/>
        <v>83</v>
      </c>
      <c r="K123" s="64">
        <f t="shared" si="57"/>
        <v>93</v>
      </c>
      <c r="L123" s="64">
        <f t="shared" si="57"/>
        <v>125</v>
      </c>
      <c r="M123" s="64">
        <f t="shared" si="57"/>
        <v>119</v>
      </c>
      <c r="N123" s="64">
        <f t="shared" si="57"/>
        <v>149</v>
      </c>
      <c r="O123" s="64">
        <f t="shared" si="57"/>
        <v>164</v>
      </c>
      <c r="P123" s="64">
        <f t="shared" si="57"/>
        <v>184</v>
      </c>
      <c r="Q123" s="64">
        <f t="shared" si="57"/>
        <v>194</v>
      </c>
      <c r="R123" s="64">
        <f t="shared" si="57"/>
        <v>201</v>
      </c>
      <c r="S123" s="64">
        <f t="shared" si="57"/>
        <v>208</v>
      </c>
      <c r="T123" s="64">
        <f t="shared" si="57"/>
        <v>210</v>
      </c>
      <c r="U123" s="64">
        <f t="shared" si="57"/>
        <v>216</v>
      </c>
      <c r="V123" s="64">
        <f t="shared" si="57"/>
        <v>240</v>
      </c>
      <c r="XFC123" s="4">
        <f>SUM(B123:XFB123)</f>
        <v>2768</v>
      </c>
    </row>
    <row r="124" spans="1:22 16383:16383" ht="17.100000000000001" customHeight="1" x14ac:dyDescent="0.25">
      <c r="A124" s="4" t="s">
        <v>87</v>
      </c>
      <c r="B124" s="11"/>
      <c r="C124" s="11">
        <v>40</v>
      </c>
      <c r="D124" s="11">
        <v>51</v>
      </c>
      <c r="E124" s="11">
        <v>66</v>
      </c>
      <c r="F124" s="11">
        <v>66</v>
      </c>
      <c r="G124" s="11">
        <v>51</v>
      </c>
      <c r="H124" s="11">
        <v>43</v>
      </c>
      <c r="I124" s="11">
        <v>29</v>
      </c>
      <c r="J124" s="11">
        <v>27</v>
      </c>
      <c r="K124" s="11">
        <v>31</v>
      </c>
      <c r="L124" s="11">
        <v>51</v>
      </c>
      <c r="M124" s="11">
        <v>55</v>
      </c>
      <c r="N124" s="11">
        <v>73</v>
      </c>
      <c r="O124" s="11">
        <v>81</v>
      </c>
      <c r="P124" s="11">
        <v>98</v>
      </c>
      <c r="Q124" s="27">
        <v>113</v>
      </c>
      <c r="R124" s="27">
        <v>111</v>
      </c>
      <c r="S124" s="11">
        <v>119</v>
      </c>
      <c r="T124" s="11">
        <v>134</v>
      </c>
      <c r="U124" s="4">
        <v>142</v>
      </c>
      <c r="V124" s="58">
        <v>164</v>
      </c>
      <c r="XFC124" s="4">
        <f>SUM(B124:XFB124)</f>
        <v>1545</v>
      </c>
    </row>
    <row r="125" spans="1:22 16383:16383" ht="17.100000000000001" customHeight="1" x14ac:dyDescent="0.25">
      <c r="A125" s="4" t="s">
        <v>68</v>
      </c>
      <c r="B125" s="11"/>
      <c r="C125" s="11"/>
      <c r="D125" s="11">
        <v>29</v>
      </c>
      <c r="E125" s="11">
        <v>40</v>
      </c>
      <c r="F125" s="11">
        <v>36</v>
      </c>
      <c r="G125" s="11">
        <v>38</v>
      </c>
      <c r="H125" s="11">
        <v>46</v>
      </c>
      <c r="I125" s="11">
        <v>47</v>
      </c>
      <c r="J125" s="11">
        <v>56</v>
      </c>
      <c r="K125" s="11">
        <v>62</v>
      </c>
      <c r="L125" s="11">
        <v>74</v>
      </c>
      <c r="M125" s="11">
        <v>64</v>
      </c>
      <c r="N125" s="11">
        <v>76</v>
      </c>
      <c r="O125" s="11">
        <v>83</v>
      </c>
      <c r="P125" s="11">
        <v>86</v>
      </c>
      <c r="Q125" s="27">
        <v>81</v>
      </c>
      <c r="R125" s="27">
        <v>90</v>
      </c>
      <c r="S125" s="11">
        <v>89</v>
      </c>
      <c r="T125" s="11">
        <v>76</v>
      </c>
      <c r="U125" s="4">
        <v>74</v>
      </c>
      <c r="V125" s="58">
        <v>76</v>
      </c>
    </row>
    <row r="126" spans="1:22 16383:16383" ht="17.100000000000001" customHeight="1" x14ac:dyDescent="0.25">
      <c r="A126" s="9" t="s">
        <v>75</v>
      </c>
      <c r="B126" s="22">
        <f>SUM(B127:B128)</f>
        <v>15</v>
      </c>
      <c r="C126" s="22">
        <f t="shared" ref="C126:U126" si="58">SUM(C127:C128)</f>
        <v>10</v>
      </c>
      <c r="D126" s="22">
        <f t="shared" si="58"/>
        <v>15</v>
      </c>
      <c r="E126" s="22">
        <f t="shared" si="58"/>
        <v>2</v>
      </c>
      <c r="F126" s="22">
        <f t="shared" si="58"/>
        <v>2</v>
      </c>
      <c r="G126" s="22">
        <f t="shared" si="58"/>
        <v>0</v>
      </c>
      <c r="H126" s="22">
        <f t="shared" si="58"/>
        <v>0</v>
      </c>
      <c r="I126" s="22">
        <f t="shared" si="58"/>
        <v>0</v>
      </c>
      <c r="J126" s="22">
        <f t="shared" si="58"/>
        <v>0</v>
      </c>
      <c r="K126" s="22">
        <f t="shared" si="58"/>
        <v>1</v>
      </c>
      <c r="L126" s="22">
        <f t="shared" si="58"/>
        <v>0</v>
      </c>
      <c r="M126" s="22">
        <f t="shared" si="58"/>
        <v>0</v>
      </c>
      <c r="N126" s="22">
        <f t="shared" si="58"/>
        <v>1</v>
      </c>
      <c r="O126" s="22">
        <f t="shared" si="58"/>
        <v>0</v>
      </c>
      <c r="P126" s="22">
        <f t="shared" si="58"/>
        <v>0</v>
      </c>
      <c r="Q126" s="22">
        <f t="shared" si="58"/>
        <v>1</v>
      </c>
      <c r="R126" s="22">
        <f t="shared" si="58"/>
        <v>0</v>
      </c>
      <c r="S126" s="22">
        <f t="shared" si="58"/>
        <v>0</v>
      </c>
      <c r="T126" s="22">
        <f t="shared" si="58"/>
        <v>0</v>
      </c>
      <c r="U126" s="9">
        <f t="shared" si="58"/>
        <v>0</v>
      </c>
      <c r="V126" s="64">
        <f t="shared" ref="V126" si="59">SUM(V127:V128)</f>
        <v>0</v>
      </c>
    </row>
    <row r="127" spans="1:22 16383:16383" ht="17.100000000000001" customHeight="1" x14ac:dyDescent="0.25">
      <c r="A127" s="4" t="s">
        <v>88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>
        <v>1</v>
      </c>
      <c r="O127" s="11"/>
      <c r="P127" s="11"/>
      <c r="Q127" s="27">
        <v>1</v>
      </c>
      <c r="R127" s="11"/>
      <c r="S127" s="11"/>
      <c r="T127" s="11"/>
      <c r="V127" s="58"/>
    </row>
    <row r="128" spans="1:22 16383:16383" s="14" customFormat="1" ht="17.100000000000001" customHeight="1" x14ac:dyDescent="0.25">
      <c r="A128" s="4" t="s">
        <v>89</v>
      </c>
      <c r="B128" s="11">
        <v>15</v>
      </c>
      <c r="C128" s="11">
        <v>10</v>
      </c>
      <c r="D128" s="11">
        <v>15</v>
      </c>
      <c r="E128" s="11">
        <v>2</v>
      </c>
      <c r="F128" s="11">
        <v>2</v>
      </c>
      <c r="G128" s="11"/>
      <c r="H128" s="11"/>
      <c r="I128" s="11"/>
      <c r="J128" s="11"/>
      <c r="K128" s="11">
        <v>1</v>
      </c>
      <c r="L128" s="11"/>
      <c r="M128" s="11"/>
      <c r="N128" s="11"/>
      <c r="O128" s="11"/>
      <c r="P128" s="11"/>
      <c r="Q128" s="11"/>
      <c r="R128" s="11"/>
      <c r="S128" s="11"/>
      <c r="T128" s="11"/>
      <c r="U128" s="4"/>
      <c r="V128" s="58"/>
    </row>
    <row r="129" spans="1:22" s="9" customFormat="1" ht="15.75" customHeight="1" x14ac:dyDescent="0.25">
      <c r="A129" s="9" t="s">
        <v>38</v>
      </c>
      <c r="B129" s="22">
        <f>+B130</f>
        <v>60</v>
      </c>
      <c r="C129" s="22">
        <f t="shared" ref="C129:V129" si="60">+C130</f>
        <v>46</v>
      </c>
      <c r="D129" s="22">
        <f t="shared" si="60"/>
        <v>11</v>
      </c>
      <c r="E129" s="22">
        <f t="shared" si="60"/>
        <v>11</v>
      </c>
      <c r="F129" s="22">
        <f t="shared" si="60"/>
        <v>1</v>
      </c>
      <c r="G129" s="22">
        <f t="shared" si="60"/>
        <v>0</v>
      </c>
      <c r="H129" s="22">
        <f t="shared" si="60"/>
        <v>0</v>
      </c>
      <c r="I129" s="22">
        <f t="shared" si="60"/>
        <v>0</v>
      </c>
      <c r="J129" s="22">
        <f t="shared" si="60"/>
        <v>0</v>
      </c>
      <c r="K129" s="22">
        <f t="shared" si="60"/>
        <v>0</v>
      </c>
      <c r="L129" s="22">
        <f t="shared" si="60"/>
        <v>0</v>
      </c>
      <c r="M129" s="22">
        <f t="shared" si="60"/>
        <v>0</v>
      </c>
      <c r="N129" s="22">
        <f t="shared" si="60"/>
        <v>0</v>
      </c>
      <c r="O129" s="22">
        <f t="shared" si="60"/>
        <v>0</v>
      </c>
      <c r="P129" s="22">
        <f t="shared" si="60"/>
        <v>0</v>
      </c>
      <c r="Q129" s="22">
        <f t="shared" si="60"/>
        <v>0</v>
      </c>
      <c r="R129" s="22">
        <f t="shared" si="60"/>
        <v>0</v>
      </c>
      <c r="S129" s="22">
        <f t="shared" si="60"/>
        <v>0</v>
      </c>
      <c r="T129" s="22">
        <f t="shared" si="60"/>
        <v>0</v>
      </c>
      <c r="U129" s="9">
        <f t="shared" si="60"/>
        <v>0</v>
      </c>
      <c r="V129" s="64">
        <f t="shared" si="60"/>
        <v>0</v>
      </c>
    </row>
    <row r="130" spans="1:22" s="9" customFormat="1" ht="17.100000000000001" customHeight="1" x14ac:dyDescent="0.25">
      <c r="A130" s="4" t="s">
        <v>68</v>
      </c>
      <c r="B130" s="11">
        <v>60</v>
      </c>
      <c r="C130" s="11">
        <v>46</v>
      </c>
      <c r="D130" s="11">
        <v>11</v>
      </c>
      <c r="E130" s="11">
        <v>11</v>
      </c>
      <c r="F130" s="11">
        <v>1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/>
      <c r="T130" s="11"/>
      <c r="U130" s="4"/>
      <c r="V130" s="58"/>
    </row>
    <row r="131" spans="1:22" s="9" customFormat="1" ht="17.100000000000001" customHeight="1" x14ac:dyDescent="0.25">
      <c r="A131" s="4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4"/>
      <c r="V131" s="58"/>
    </row>
    <row r="132" spans="1:22" s="9" customFormat="1" ht="17.100000000000001" customHeight="1" x14ac:dyDescent="0.25">
      <c r="A132" s="35" t="s">
        <v>90</v>
      </c>
      <c r="B132" s="36">
        <f t="shared" ref="B132:U132" si="61">+B134+B137+B141+B147+B152+B154</f>
        <v>368</v>
      </c>
      <c r="C132" s="36">
        <f t="shared" si="61"/>
        <v>296</v>
      </c>
      <c r="D132" s="36">
        <f t="shared" si="61"/>
        <v>309</v>
      </c>
      <c r="E132" s="36">
        <f t="shared" si="61"/>
        <v>321</v>
      </c>
      <c r="F132" s="36">
        <f t="shared" si="61"/>
        <v>358</v>
      </c>
      <c r="G132" s="36">
        <f t="shared" si="61"/>
        <v>359</v>
      </c>
      <c r="H132" s="36">
        <f t="shared" si="61"/>
        <v>348</v>
      </c>
      <c r="I132" s="36">
        <f t="shared" si="61"/>
        <v>310</v>
      </c>
      <c r="J132" s="36">
        <f t="shared" si="61"/>
        <v>311</v>
      </c>
      <c r="K132" s="36">
        <f t="shared" si="61"/>
        <v>316</v>
      </c>
      <c r="L132" s="36">
        <f t="shared" si="61"/>
        <v>345</v>
      </c>
      <c r="M132" s="36">
        <f t="shared" si="61"/>
        <v>357</v>
      </c>
      <c r="N132" s="36">
        <f t="shared" si="61"/>
        <v>391</v>
      </c>
      <c r="O132" s="36">
        <f t="shared" si="61"/>
        <v>401</v>
      </c>
      <c r="P132" s="36">
        <f t="shared" si="61"/>
        <v>396</v>
      </c>
      <c r="Q132" s="36">
        <f t="shared" si="61"/>
        <v>396</v>
      </c>
      <c r="R132" s="36">
        <f t="shared" si="61"/>
        <v>465</v>
      </c>
      <c r="S132" s="36">
        <f t="shared" si="61"/>
        <v>431</v>
      </c>
      <c r="T132" s="36">
        <f t="shared" si="61"/>
        <v>484</v>
      </c>
      <c r="U132" s="46">
        <f t="shared" si="61"/>
        <v>595</v>
      </c>
      <c r="V132" s="70">
        <f>+V134+V137+V139+V141+V147+V152+V154</f>
        <v>691</v>
      </c>
    </row>
    <row r="133" spans="1:22" s="9" customFormat="1" ht="17.100000000000001" customHeight="1" x14ac:dyDescent="0.25"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V133" s="64"/>
    </row>
    <row r="134" spans="1:22" s="9" customFormat="1" ht="17.100000000000001" customHeight="1" x14ac:dyDescent="0.25">
      <c r="A134" s="9" t="s">
        <v>20</v>
      </c>
      <c r="B134" s="22">
        <f>+B135</f>
        <v>0</v>
      </c>
      <c r="C134" s="22">
        <f t="shared" ref="C134:T134" si="62">+C135</f>
        <v>0</v>
      </c>
      <c r="D134" s="55">
        <f t="shared" si="62"/>
        <v>0</v>
      </c>
      <c r="E134" s="22">
        <f t="shared" si="62"/>
        <v>0</v>
      </c>
      <c r="F134" s="22">
        <f t="shared" si="62"/>
        <v>0</v>
      </c>
      <c r="G134" s="22">
        <f t="shared" si="62"/>
        <v>0</v>
      </c>
      <c r="H134" s="55">
        <f t="shared" si="62"/>
        <v>0</v>
      </c>
      <c r="I134" s="22">
        <f t="shared" si="62"/>
        <v>0</v>
      </c>
      <c r="J134" s="22">
        <f t="shared" si="62"/>
        <v>0</v>
      </c>
      <c r="K134" s="22">
        <f t="shared" si="62"/>
        <v>0</v>
      </c>
      <c r="L134" s="22">
        <f t="shared" si="62"/>
        <v>0</v>
      </c>
      <c r="M134" s="22">
        <f t="shared" si="62"/>
        <v>0</v>
      </c>
      <c r="N134" s="55">
        <f t="shared" si="62"/>
        <v>0</v>
      </c>
      <c r="O134" s="22">
        <f t="shared" si="62"/>
        <v>0</v>
      </c>
      <c r="P134" s="22">
        <f t="shared" si="62"/>
        <v>0</v>
      </c>
      <c r="Q134" s="22">
        <f t="shared" si="62"/>
        <v>0</v>
      </c>
      <c r="R134" s="55">
        <f t="shared" si="62"/>
        <v>0</v>
      </c>
      <c r="S134" s="22">
        <f t="shared" si="62"/>
        <v>0</v>
      </c>
      <c r="T134" s="22">
        <f t="shared" si="62"/>
        <v>14</v>
      </c>
      <c r="U134" s="9">
        <f>SUM(U135:U136)</f>
        <v>23</v>
      </c>
      <c r="V134" s="64">
        <f>SUM(V135:V136)</f>
        <v>0</v>
      </c>
    </row>
    <row r="135" spans="1:22" ht="17.100000000000001" customHeight="1" x14ac:dyDescent="0.25">
      <c r="A135" s="4" t="s">
        <v>91</v>
      </c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11">
        <v>14</v>
      </c>
      <c r="U135" s="4">
        <v>13</v>
      </c>
      <c r="V135" s="58"/>
    </row>
    <row r="136" spans="1:22" ht="17.100000000000001" customHeight="1" x14ac:dyDescent="0.25">
      <c r="A136" t="s">
        <v>92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4">
        <v>10</v>
      </c>
      <c r="V136" s="58"/>
    </row>
    <row r="137" spans="1:22" ht="17.100000000000001" customHeight="1" x14ac:dyDescent="0.25">
      <c r="A137" s="9" t="s">
        <v>25</v>
      </c>
      <c r="B137" s="22">
        <f>+B138</f>
        <v>0</v>
      </c>
      <c r="C137" s="22">
        <f t="shared" ref="C137:V137" si="63">+C138</f>
        <v>0</v>
      </c>
      <c r="D137" s="22">
        <f t="shared" si="63"/>
        <v>0</v>
      </c>
      <c r="E137" s="22">
        <f t="shared" si="63"/>
        <v>0</v>
      </c>
      <c r="F137" s="22">
        <f t="shared" si="63"/>
        <v>0</v>
      </c>
      <c r="G137" s="22">
        <f t="shared" si="63"/>
        <v>0</v>
      </c>
      <c r="H137" s="22">
        <f t="shared" si="63"/>
        <v>0</v>
      </c>
      <c r="I137" s="22">
        <f t="shared" si="63"/>
        <v>0</v>
      </c>
      <c r="J137" s="22">
        <f t="shared" si="63"/>
        <v>0</v>
      </c>
      <c r="K137" s="22">
        <f t="shared" si="63"/>
        <v>0</v>
      </c>
      <c r="L137" s="22">
        <f t="shared" si="63"/>
        <v>0</v>
      </c>
      <c r="M137" s="22">
        <f t="shared" si="63"/>
        <v>0</v>
      </c>
      <c r="N137" s="22">
        <f t="shared" si="63"/>
        <v>25</v>
      </c>
      <c r="O137" s="22">
        <f t="shared" si="63"/>
        <v>23</v>
      </c>
      <c r="P137" s="22">
        <f t="shared" si="63"/>
        <v>0</v>
      </c>
      <c r="Q137" s="22">
        <f t="shared" si="63"/>
        <v>0</v>
      </c>
      <c r="R137" s="22">
        <f t="shared" si="63"/>
        <v>0</v>
      </c>
      <c r="S137" s="22">
        <f t="shared" si="63"/>
        <v>0</v>
      </c>
      <c r="T137" s="22">
        <f t="shared" si="63"/>
        <v>0</v>
      </c>
      <c r="U137" s="9">
        <f t="shared" si="63"/>
        <v>0</v>
      </c>
      <c r="V137" s="64">
        <f t="shared" si="63"/>
        <v>0</v>
      </c>
    </row>
    <row r="138" spans="1:22" s="9" customFormat="1" ht="17.100000000000001" customHeight="1" x14ac:dyDescent="0.25">
      <c r="A138" s="4" t="s">
        <v>93</v>
      </c>
      <c r="B138" s="22">
        <v>0</v>
      </c>
      <c r="C138" s="22">
        <v>0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11">
        <v>25</v>
      </c>
      <c r="O138" s="11">
        <v>23</v>
      </c>
      <c r="P138" s="22">
        <v>0</v>
      </c>
      <c r="Q138" s="22">
        <v>0</v>
      </c>
      <c r="R138" s="22">
        <v>0</v>
      </c>
      <c r="S138" s="22"/>
      <c r="T138" s="22"/>
      <c r="V138" s="64"/>
    </row>
    <row r="139" spans="1:22" s="9" customFormat="1" ht="17.100000000000001" customHeight="1" x14ac:dyDescent="0.25">
      <c r="A139" s="33" t="s">
        <v>83</v>
      </c>
      <c r="B139" s="22">
        <f t="shared" ref="B139:U139" si="64">+B140</f>
        <v>0</v>
      </c>
      <c r="C139" s="22">
        <f t="shared" si="64"/>
        <v>0</v>
      </c>
      <c r="D139" s="64">
        <f t="shared" si="64"/>
        <v>0</v>
      </c>
      <c r="E139" s="64">
        <f t="shared" si="64"/>
        <v>0</v>
      </c>
      <c r="F139" s="64">
        <f t="shared" si="64"/>
        <v>0</v>
      </c>
      <c r="G139" s="64">
        <f t="shared" si="64"/>
        <v>0</v>
      </c>
      <c r="H139" s="64">
        <f t="shared" si="64"/>
        <v>0</v>
      </c>
      <c r="I139" s="64">
        <f t="shared" si="64"/>
        <v>0</v>
      </c>
      <c r="J139" s="64">
        <f t="shared" si="64"/>
        <v>0</v>
      </c>
      <c r="K139" s="64">
        <f t="shared" si="64"/>
        <v>0</v>
      </c>
      <c r="L139" s="64">
        <f t="shared" si="64"/>
        <v>0</v>
      </c>
      <c r="M139" s="64">
        <f t="shared" si="64"/>
        <v>0</v>
      </c>
      <c r="N139" s="64">
        <f t="shared" si="64"/>
        <v>0</v>
      </c>
      <c r="O139" s="64">
        <f t="shared" si="64"/>
        <v>0</v>
      </c>
      <c r="P139" s="64">
        <f t="shared" si="64"/>
        <v>0</v>
      </c>
      <c r="Q139" s="64">
        <f t="shared" si="64"/>
        <v>0</v>
      </c>
      <c r="R139" s="64">
        <f t="shared" si="64"/>
        <v>0</v>
      </c>
      <c r="S139" s="64">
        <f t="shared" si="64"/>
        <v>0</v>
      </c>
      <c r="T139" s="64">
        <f t="shared" si="64"/>
        <v>0</v>
      </c>
      <c r="U139" s="64">
        <f t="shared" si="64"/>
        <v>0</v>
      </c>
      <c r="V139" s="64">
        <f>+V140</f>
        <v>8</v>
      </c>
    </row>
    <row r="140" spans="1:22" ht="17.100000000000001" customHeight="1" x14ac:dyDescent="0.25">
      <c r="A140" s="4" t="s">
        <v>93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V140" s="58">
        <v>8</v>
      </c>
    </row>
    <row r="141" spans="1:22" ht="17.100000000000001" customHeight="1" x14ac:dyDescent="0.25">
      <c r="A141" s="9" t="s">
        <v>94</v>
      </c>
      <c r="B141" s="22">
        <f>SUM(B142:B144)</f>
        <v>104</v>
      </c>
      <c r="C141" s="22">
        <f t="shared" ref="C141:T141" si="65">SUM(C142:C144)</f>
        <v>62</v>
      </c>
      <c r="D141" s="22">
        <f t="shared" si="65"/>
        <v>71</v>
      </c>
      <c r="E141" s="22">
        <f t="shared" si="65"/>
        <v>89</v>
      </c>
      <c r="F141" s="22">
        <f t="shared" si="65"/>
        <v>109</v>
      </c>
      <c r="G141" s="22">
        <f t="shared" si="65"/>
        <v>118</v>
      </c>
      <c r="H141" s="22">
        <f t="shared" si="65"/>
        <v>112</v>
      </c>
      <c r="I141" s="22">
        <f t="shared" si="65"/>
        <v>114</v>
      </c>
      <c r="J141" s="22">
        <f t="shared" si="65"/>
        <v>112</v>
      </c>
      <c r="K141" s="22">
        <f t="shared" si="65"/>
        <v>132</v>
      </c>
      <c r="L141" s="22">
        <f t="shared" si="65"/>
        <v>162</v>
      </c>
      <c r="M141" s="22">
        <f t="shared" si="65"/>
        <v>176</v>
      </c>
      <c r="N141" s="22">
        <f t="shared" si="65"/>
        <v>191</v>
      </c>
      <c r="O141" s="22">
        <f t="shared" si="65"/>
        <v>196</v>
      </c>
      <c r="P141" s="22">
        <f t="shared" si="65"/>
        <v>202</v>
      </c>
      <c r="Q141" s="22">
        <f t="shared" si="65"/>
        <v>200</v>
      </c>
      <c r="R141" s="22">
        <f t="shared" si="65"/>
        <v>209</v>
      </c>
      <c r="S141" s="22">
        <f t="shared" si="65"/>
        <v>184</v>
      </c>
      <c r="T141" s="22">
        <f t="shared" si="65"/>
        <v>182</v>
      </c>
      <c r="U141" s="9">
        <f>SUM(U142:U146)</f>
        <v>235</v>
      </c>
      <c r="V141" s="64">
        <f>SUM(V142:V146)</f>
        <v>287</v>
      </c>
    </row>
    <row r="142" spans="1:22" ht="17.100000000000001" customHeight="1" x14ac:dyDescent="0.25">
      <c r="A142" s="4" t="s">
        <v>95</v>
      </c>
      <c r="B142" s="11">
        <v>13</v>
      </c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22"/>
      <c r="V142" s="58"/>
    </row>
    <row r="143" spans="1:22" ht="17.100000000000001" customHeight="1" x14ac:dyDescent="0.25">
      <c r="A143" s="4" t="s">
        <v>96</v>
      </c>
      <c r="B143" s="11">
        <v>28</v>
      </c>
      <c r="C143" s="11">
        <v>11</v>
      </c>
      <c r="D143" s="11">
        <v>14</v>
      </c>
      <c r="E143" s="11">
        <v>24</v>
      </c>
      <c r="F143" s="11">
        <v>18</v>
      </c>
      <c r="G143" s="11">
        <v>17</v>
      </c>
      <c r="H143" s="11">
        <v>7</v>
      </c>
      <c r="I143" s="11">
        <v>9</v>
      </c>
      <c r="J143" s="11">
        <v>12</v>
      </c>
      <c r="K143" s="11">
        <v>18</v>
      </c>
      <c r="L143" s="11">
        <v>26</v>
      </c>
      <c r="M143" s="11">
        <v>32</v>
      </c>
      <c r="N143" s="11">
        <v>45</v>
      </c>
      <c r="O143" s="11">
        <v>58</v>
      </c>
      <c r="P143" s="11">
        <v>59</v>
      </c>
      <c r="Q143" s="27">
        <v>68</v>
      </c>
      <c r="R143" s="27">
        <v>66</v>
      </c>
      <c r="S143" s="11">
        <v>54</v>
      </c>
      <c r="T143" s="11">
        <v>38</v>
      </c>
      <c r="U143" s="4">
        <v>29</v>
      </c>
      <c r="V143" s="58">
        <v>21</v>
      </c>
    </row>
    <row r="144" spans="1:22" ht="16.5" customHeight="1" x14ac:dyDescent="0.25">
      <c r="A144" s="4" t="s">
        <v>97</v>
      </c>
      <c r="B144" s="11">
        <v>63</v>
      </c>
      <c r="C144" s="11">
        <v>51</v>
      </c>
      <c r="D144" s="11">
        <v>57</v>
      </c>
      <c r="E144" s="11">
        <v>65</v>
      </c>
      <c r="F144" s="11">
        <v>91</v>
      </c>
      <c r="G144" s="11">
        <v>101</v>
      </c>
      <c r="H144" s="11">
        <v>105</v>
      </c>
      <c r="I144" s="11">
        <v>105</v>
      </c>
      <c r="J144" s="11">
        <v>100</v>
      </c>
      <c r="K144" s="11">
        <v>114</v>
      </c>
      <c r="L144" s="11">
        <v>136</v>
      </c>
      <c r="M144" s="11">
        <v>144</v>
      </c>
      <c r="N144" s="11">
        <v>146</v>
      </c>
      <c r="O144" s="11">
        <v>138</v>
      </c>
      <c r="P144" s="11">
        <v>143</v>
      </c>
      <c r="Q144" s="27">
        <v>132</v>
      </c>
      <c r="R144" s="27">
        <v>143</v>
      </c>
      <c r="S144" s="11">
        <v>130</v>
      </c>
      <c r="T144" s="11">
        <v>144</v>
      </c>
      <c r="U144" s="4">
        <v>176</v>
      </c>
      <c r="V144" s="58">
        <v>197</v>
      </c>
    </row>
    <row r="145" spans="1:22" ht="16.5" customHeight="1" x14ac:dyDescent="0.25">
      <c r="A145" s="4" t="s">
        <v>115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27"/>
      <c r="R145" s="27"/>
      <c r="S145" s="11"/>
      <c r="T145" s="11"/>
      <c r="U145" s="4">
        <v>9</v>
      </c>
      <c r="V145" s="58">
        <v>6</v>
      </c>
    </row>
    <row r="146" spans="1:22" s="9" customFormat="1" ht="17.100000000000001" customHeight="1" x14ac:dyDescent="0.25">
      <c r="A146" s="4" t="s">
        <v>116</v>
      </c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4">
        <v>21</v>
      </c>
      <c r="V146" s="58">
        <v>63</v>
      </c>
    </row>
    <row r="147" spans="1:22" s="9" customFormat="1" ht="17.100000000000001" customHeight="1" x14ac:dyDescent="0.25">
      <c r="A147" s="9" t="s">
        <v>48</v>
      </c>
      <c r="B147" s="22">
        <f>SUM(B148:B151)</f>
        <v>166</v>
      </c>
      <c r="C147" s="22">
        <f t="shared" ref="C147:U147" si="66">SUM(C148:C151)</f>
        <v>175</v>
      </c>
      <c r="D147" s="22">
        <f t="shared" si="66"/>
        <v>187</v>
      </c>
      <c r="E147" s="22">
        <f t="shared" si="66"/>
        <v>228</v>
      </c>
      <c r="F147" s="22">
        <f t="shared" si="66"/>
        <v>249</v>
      </c>
      <c r="G147" s="22">
        <f t="shared" si="66"/>
        <v>237</v>
      </c>
      <c r="H147" s="22">
        <f t="shared" si="66"/>
        <v>235</v>
      </c>
      <c r="I147" s="22">
        <f t="shared" si="66"/>
        <v>192</v>
      </c>
      <c r="J147" s="22">
        <f t="shared" si="66"/>
        <v>198</v>
      </c>
      <c r="K147" s="22">
        <f t="shared" si="66"/>
        <v>182</v>
      </c>
      <c r="L147" s="22">
        <f t="shared" si="66"/>
        <v>183</v>
      </c>
      <c r="M147" s="22">
        <f t="shared" si="66"/>
        <v>181</v>
      </c>
      <c r="N147" s="22">
        <f t="shared" si="66"/>
        <v>175</v>
      </c>
      <c r="O147" s="22">
        <f t="shared" si="66"/>
        <v>182</v>
      </c>
      <c r="P147" s="22">
        <f t="shared" si="66"/>
        <v>194</v>
      </c>
      <c r="Q147" s="22">
        <f t="shared" si="66"/>
        <v>196</v>
      </c>
      <c r="R147" s="22">
        <f t="shared" si="66"/>
        <v>255</v>
      </c>
      <c r="S147" s="22">
        <f t="shared" si="66"/>
        <v>247</v>
      </c>
      <c r="T147" s="22">
        <f t="shared" si="66"/>
        <v>288</v>
      </c>
      <c r="U147" s="9">
        <f t="shared" si="66"/>
        <v>337</v>
      </c>
      <c r="V147" s="64">
        <f t="shared" ref="V147" si="67">SUM(V148:V151)</f>
        <v>396</v>
      </c>
    </row>
    <row r="148" spans="1:22" ht="17.100000000000001" customHeight="1" x14ac:dyDescent="0.25">
      <c r="A148" s="4" t="s">
        <v>98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>
        <v>14</v>
      </c>
      <c r="S148" s="11">
        <v>22</v>
      </c>
      <c r="T148" s="11">
        <v>49</v>
      </c>
      <c r="U148" s="4">
        <v>87</v>
      </c>
      <c r="V148" s="58">
        <v>161</v>
      </c>
    </row>
    <row r="149" spans="1:22" s="9" customFormat="1" ht="15" x14ac:dyDescent="0.25">
      <c r="A149" s="4" t="s">
        <v>99</v>
      </c>
      <c r="B149" s="11">
        <v>95</v>
      </c>
      <c r="C149" s="11">
        <v>80</v>
      </c>
      <c r="D149" s="11">
        <v>81</v>
      </c>
      <c r="E149" s="11">
        <v>74</v>
      </c>
      <c r="F149" s="11">
        <v>77</v>
      </c>
      <c r="G149" s="11">
        <v>73</v>
      </c>
      <c r="H149" s="11">
        <v>66</v>
      </c>
      <c r="I149" s="11">
        <v>74</v>
      </c>
      <c r="J149" s="11">
        <v>75</v>
      </c>
      <c r="K149" s="11">
        <v>84</v>
      </c>
      <c r="L149" s="11">
        <v>88</v>
      </c>
      <c r="M149" s="11">
        <v>93</v>
      </c>
      <c r="N149" s="11">
        <v>94</v>
      </c>
      <c r="O149" s="11">
        <v>98</v>
      </c>
      <c r="P149" s="11">
        <v>96</v>
      </c>
      <c r="Q149" s="27">
        <v>114</v>
      </c>
      <c r="R149" s="27">
        <v>151</v>
      </c>
      <c r="S149" s="11">
        <v>152</v>
      </c>
      <c r="T149" s="54">
        <v>128</v>
      </c>
      <c r="U149" s="4">
        <v>101</v>
      </c>
      <c r="V149" s="58">
        <v>73</v>
      </c>
    </row>
    <row r="150" spans="1:22" s="14" customFormat="1" ht="15" x14ac:dyDescent="0.25">
      <c r="A150" s="4" t="s">
        <v>100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54"/>
      <c r="N150" s="11"/>
      <c r="O150" s="11"/>
      <c r="P150" s="11"/>
      <c r="Q150" s="56"/>
      <c r="R150" s="27"/>
      <c r="S150" s="54"/>
      <c r="T150" s="11">
        <v>54</v>
      </c>
      <c r="U150" s="4">
        <v>117</v>
      </c>
      <c r="V150" s="58">
        <v>143</v>
      </c>
    </row>
    <row r="151" spans="1:22" s="9" customFormat="1" ht="15" x14ac:dyDescent="0.25">
      <c r="A151" s="4" t="s">
        <v>101</v>
      </c>
      <c r="B151" s="11">
        <v>71</v>
      </c>
      <c r="C151" s="11">
        <v>95</v>
      </c>
      <c r="D151" s="11">
        <v>106</v>
      </c>
      <c r="E151" s="11">
        <v>154</v>
      </c>
      <c r="F151" s="11">
        <v>172</v>
      </c>
      <c r="G151" s="11">
        <v>164</v>
      </c>
      <c r="H151" s="54">
        <v>169</v>
      </c>
      <c r="I151" s="11">
        <v>118</v>
      </c>
      <c r="J151" s="11">
        <v>123</v>
      </c>
      <c r="K151" s="54">
        <v>98</v>
      </c>
      <c r="L151" s="11">
        <v>95</v>
      </c>
      <c r="M151" s="54">
        <v>88</v>
      </c>
      <c r="N151" s="11">
        <v>81</v>
      </c>
      <c r="O151" s="11">
        <v>84</v>
      </c>
      <c r="P151" s="11">
        <v>98</v>
      </c>
      <c r="Q151" s="27">
        <v>82</v>
      </c>
      <c r="R151" s="27">
        <v>90</v>
      </c>
      <c r="S151" s="11">
        <v>73</v>
      </c>
      <c r="T151" s="11">
        <v>57</v>
      </c>
      <c r="U151" s="4">
        <v>32</v>
      </c>
      <c r="V151" s="58">
        <v>19</v>
      </c>
    </row>
    <row r="152" spans="1:22" s="9" customFormat="1" ht="15" x14ac:dyDescent="0.25">
      <c r="A152" s="9" t="s">
        <v>102</v>
      </c>
      <c r="B152" s="22">
        <f>+B153</f>
        <v>98</v>
      </c>
      <c r="C152" s="22">
        <f t="shared" ref="C152:V152" si="68">+C153</f>
        <v>59</v>
      </c>
      <c r="D152" s="22">
        <f t="shared" si="68"/>
        <v>51</v>
      </c>
      <c r="E152" s="22">
        <f t="shared" si="68"/>
        <v>4</v>
      </c>
      <c r="F152" s="22">
        <f t="shared" si="68"/>
        <v>0</v>
      </c>
      <c r="G152" s="22">
        <f t="shared" si="68"/>
        <v>4</v>
      </c>
      <c r="H152" s="55">
        <f t="shared" si="68"/>
        <v>1</v>
      </c>
      <c r="I152" s="22">
        <f t="shared" si="68"/>
        <v>2</v>
      </c>
      <c r="J152" s="22">
        <f t="shared" si="68"/>
        <v>0</v>
      </c>
      <c r="K152" s="22">
        <f t="shared" si="68"/>
        <v>2</v>
      </c>
      <c r="L152" s="22">
        <f t="shared" si="68"/>
        <v>0</v>
      </c>
      <c r="M152" s="22">
        <f t="shared" si="68"/>
        <v>0</v>
      </c>
      <c r="N152" s="22">
        <f t="shared" si="68"/>
        <v>0</v>
      </c>
      <c r="O152" s="22">
        <f t="shared" si="68"/>
        <v>0</v>
      </c>
      <c r="P152" s="22">
        <f t="shared" si="68"/>
        <v>0</v>
      </c>
      <c r="Q152" s="22">
        <f t="shared" si="68"/>
        <v>0</v>
      </c>
      <c r="R152" s="22">
        <f t="shared" si="68"/>
        <v>1</v>
      </c>
      <c r="S152" s="22">
        <f t="shared" si="68"/>
        <v>0</v>
      </c>
      <c r="T152" s="22">
        <f t="shared" si="68"/>
        <v>0</v>
      </c>
      <c r="U152" s="9">
        <f t="shared" si="68"/>
        <v>0</v>
      </c>
      <c r="V152" s="64">
        <f t="shared" si="68"/>
        <v>0</v>
      </c>
    </row>
    <row r="153" spans="1:22" ht="15" x14ac:dyDescent="0.25">
      <c r="A153" s="4" t="s">
        <v>103</v>
      </c>
      <c r="B153" s="11">
        <v>98</v>
      </c>
      <c r="C153" s="11">
        <v>59</v>
      </c>
      <c r="D153" s="11">
        <v>51</v>
      </c>
      <c r="E153" s="11">
        <v>4</v>
      </c>
      <c r="F153" s="11"/>
      <c r="G153" s="11">
        <v>4</v>
      </c>
      <c r="H153" s="11">
        <v>1</v>
      </c>
      <c r="I153" s="11">
        <v>2</v>
      </c>
      <c r="J153" s="11"/>
      <c r="K153" s="11">
        <v>2</v>
      </c>
      <c r="L153" s="11"/>
      <c r="M153" s="11"/>
      <c r="N153" s="11"/>
      <c r="O153" s="11"/>
      <c r="P153" s="11"/>
      <c r="Q153" s="11"/>
      <c r="R153" s="11">
        <v>1</v>
      </c>
      <c r="S153" s="11"/>
      <c r="T153" s="11"/>
      <c r="V153" s="58"/>
    </row>
    <row r="154" spans="1:22" s="9" customFormat="1" ht="17.100000000000001" customHeight="1" x14ac:dyDescent="0.25">
      <c r="A154" s="9" t="s">
        <v>104</v>
      </c>
      <c r="B154" s="22">
        <f>+B155</f>
        <v>0</v>
      </c>
      <c r="C154" s="22">
        <f t="shared" ref="C154:V154" si="69">+C155</f>
        <v>0</v>
      </c>
      <c r="D154" s="22">
        <f t="shared" si="69"/>
        <v>0</v>
      </c>
      <c r="E154" s="22">
        <f t="shared" si="69"/>
        <v>0</v>
      </c>
      <c r="F154" s="22">
        <f t="shared" si="69"/>
        <v>0</v>
      </c>
      <c r="G154" s="22">
        <f t="shared" si="69"/>
        <v>0</v>
      </c>
      <c r="H154" s="22">
        <f t="shared" si="69"/>
        <v>0</v>
      </c>
      <c r="I154" s="22">
        <f t="shared" si="69"/>
        <v>2</v>
      </c>
      <c r="J154" s="22">
        <f t="shared" si="69"/>
        <v>1</v>
      </c>
      <c r="K154" s="22">
        <f t="shared" si="69"/>
        <v>0</v>
      </c>
      <c r="L154" s="22">
        <f t="shared" si="69"/>
        <v>0</v>
      </c>
      <c r="M154" s="22">
        <f t="shared" si="69"/>
        <v>0</v>
      </c>
      <c r="N154" s="22">
        <f t="shared" si="69"/>
        <v>0</v>
      </c>
      <c r="O154" s="22">
        <f t="shared" si="69"/>
        <v>0</v>
      </c>
      <c r="P154" s="22">
        <f t="shared" si="69"/>
        <v>0</v>
      </c>
      <c r="Q154" s="22">
        <f t="shared" si="69"/>
        <v>0</v>
      </c>
      <c r="R154" s="22">
        <f t="shared" si="69"/>
        <v>0</v>
      </c>
      <c r="S154" s="22">
        <f t="shared" si="69"/>
        <v>0</v>
      </c>
      <c r="T154" s="22">
        <f t="shared" si="69"/>
        <v>0</v>
      </c>
      <c r="U154" s="9">
        <f t="shared" si="69"/>
        <v>0</v>
      </c>
      <c r="V154" s="64">
        <f t="shared" si="69"/>
        <v>0</v>
      </c>
    </row>
    <row r="155" spans="1:22" ht="17.100000000000001" customHeight="1" x14ac:dyDescent="0.25">
      <c r="A155" s="4" t="s">
        <v>105</v>
      </c>
      <c r="B155" s="11"/>
      <c r="C155" s="11"/>
      <c r="D155" s="11"/>
      <c r="E155" s="11"/>
      <c r="F155" s="11"/>
      <c r="G155" s="11"/>
      <c r="H155" s="11"/>
      <c r="I155" s="11">
        <v>2</v>
      </c>
      <c r="J155" s="11">
        <v>1</v>
      </c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V155" s="58"/>
    </row>
    <row r="156" spans="1:22" s="9" customFormat="1" ht="17.100000000000001" customHeight="1" x14ac:dyDescent="0.25"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V156" s="64"/>
    </row>
    <row r="157" spans="1:22" ht="17.100000000000001" customHeight="1" x14ac:dyDescent="0.25">
      <c r="A157" s="37" t="s">
        <v>106</v>
      </c>
      <c r="B157" s="38">
        <f t="shared" ref="B157:U157" si="70">+B159+B162+B164</f>
        <v>0</v>
      </c>
      <c r="C157" s="38">
        <f t="shared" si="70"/>
        <v>0</v>
      </c>
      <c r="D157" s="38">
        <f t="shared" si="70"/>
        <v>0</v>
      </c>
      <c r="E157" s="38">
        <f t="shared" si="70"/>
        <v>20</v>
      </c>
      <c r="F157" s="38">
        <f t="shared" si="70"/>
        <v>35</v>
      </c>
      <c r="G157" s="38">
        <f t="shared" si="70"/>
        <v>57</v>
      </c>
      <c r="H157" s="38">
        <f t="shared" si="70"/>
        <v>68</v>
      </c>
      <c r="I157" s="38">
        <f t="shared" si="70"/>
        <v>76</v>
      </c>
      <c r="J157" s="38">
        <f t="shared" si="70"/>
        <v>80</v>
      </c>
      <c r="K157" s="38">
        <f t="shared" si="70"/>
        <v>85</v>
      </c>
      <c r="L157" s="38">
        <f t="shared" si="70"/>
        <v>93</v>
      </c>
      <c r="M157" s="38">
        <f t="shared" si="70"/>
        <v>93</v>
      </c>
      <c r="N157" s="38">
        <f t="shared" si="70"/>
        <v>104</v>
      </c>
      <c r="O157" s="38">
        <f t="shared" si="70"/>
        <v>126</v>
      </c>
      <c r="P157" s="38">
        <f t="shared" si="70"/>
        <v>108</v>
      </c>
      <c r="Q157" s="38">
        <f t="shared" si="70"/>
        <v>103</v>
      </c>
      <c r="R157" s="38">
        <f t="shared" si="70"/>
        <v>107</v>
      </c>
      <c r="S157" s="38">
        <f t="shared" si="70"/>
        <v>100</v>
      </c>
      <c r="T157" s="38">
        <f t="shared" si="70"/>
        <v>107</v>
      </c>
      <c r="U157" s="47">
        <f t="shared" si="70"/>
        <v>133</v>
      </c>
      <c r="V157" s="71">
        <f t="shared" ref="V157" si="71">+V159+V162+V164</f>
        <v>112</v>
      </c>
    </row>
    <row r="158" spans="1:22" ht="15" x14ac:dyDescent="0.25">
      <c r="A158" s="9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9"/>
      <c r="V158" s="64"/>
    </row>
    <row r="159" spans="1:22" ht="15" x14ac:dyDescent="0.25">
      <c r="A159" s="9" t="s">
        <v>20</v>
      </c>
      <c r="B159" s="22">
        <f>+B160</f>
        <v>0</v>
      </c>
      <c r="C159" s="22">
        <f t="shared" ref="C159:T159" si="72">+C160</f>
        <v>0</v>
      </c>
      <c r="D159" s="22">
        <f t="shared" si="72"/>
        <v>0</v>
      </c>
      <c r="E159" s="22">
        <f t="shared" si="72"/>
        <v>0</v>
      </c>
      <c r="F159" s="22">
        <f t="shared" si="72"/>
        <v>0</v>
      </c>
      <c r="G159" s="22">
        <f t="shared" si="72"/>
        <v>0</v>
      </c>
      <c r="H159" s="55">
        <f t="shared" si="72"/>
        <v>0</v>
      </c>
      <c r="I159" s="22">
        <f t="shared" si="72"/>
        <v>0</v>
      </c>
      <c r="J159" s="22">
        <f t="shared" si="72"/>
        <v>0</v>
      </c>
      <c r="K159" s="22">
        <f t="shared" si="72"/>
        <v>0</v>
      </c>
      <c r="L159" s="22">
        <f t="shared" si="72"/>
        <v>0</v>
      </c>
      <c r="M159" s="22">
        <f t="shared" si="72"/>
        <v>0</v>
      </c>
      <c r="N159" s="22">
        <f t="shared" si="72"/>
        <v>0</v>
      </c>
      <c r="O159" s="22">
        <f t="shared" si="72"/>
        <v>0</v>
      </c>
      <c r="P159" s="22">
        <f t="shared" si="72"/>
        <v>0</v>
      </c>
      <c r="Q159" s="22">
        <f t="shared" si="72"/>
        <v>0</v>
      </c>
      <c r="R159" s="55">
        <f t="shared" si="72"/>
        <v>0</v>
      </c>
      <c r="S159" s="22">
        <f t="shared" si="72"/>
        <v>0</v>
      </c>
      <c r="T159" s="55">
        <f t="shared" si="72"/>
        <v>14</v>
      </c>
      <c r="U159" s="9">
        <f>SUM(U160:U161)</f>
        <v>50</v>
      </c>
      <c r="V159" s="64">
        <f>SUM(V160:V161)</f>
        <v>35</v>
      </c>
    </row>
    <row r="160" spans="1:22" ht="15" x14ac:dyDescent="0.25">
      <c r="A160" s="4" t="s">
        <v>107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>
        <v>14</v>
      </c>
      <c r="U160" s="4">
        <v>32</v>
      </c>
      <c r="V160" s="58">
        <v>19</v>
      </c>
    </row>
    <row r="161" spans="1:22" ht="17.100000000000001" customHeight="1" x14ac:dyDescent="0.25">
      <c r="A161" t="s">
        <v>113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4">
        <v>18</v>
      </c>
      <c r="V161" s="58">
        <v>16</v>
      </c>
    </row>
    <row r="162" spans="1:22" ht="17.100000000000001" customHeight="1" x14ac:dyDescent="0.25">
      <c r="A162" s="9" t="s">
        <v>64</v>
      </c>
      <c r="B162" s="22">
        <f>+B163</f>
        <v>0</v>
      </c>
      <c r="C162" s="22">
        <f t="shared" ref="C162:V162" si="73">+C163</f>
        <v>0</v>
      </c>
      <c r="D162" s="22">
        <f t="shared" si="73"/>
        <v>0</v>
      </c>
      <c r="E162" s="22">
        <f t="shared" si="73"/>
        <v>0</v>
      </c>
      <c r="F162" s="22">
        <f t="shared" si="73"/>
        <v>0</v>
      </c>
      <c r="G162" s="22">
        <f t="shared" si="73"/>
        <v>0</v>
      </c>
      <c r="H162" s="22">
        <f t="shared" si="73"/>
        <v>0</v>
      </c>
      <c r="I162" s="22">
        <f t="shared" si="73"/>
        <v>0</v>
      </c>
      <c r="J162" s="22">
        <f t="shared" si="73"/>
        <v>12</v>
      </c>
      <c r="K162" s="22">
        <f t="shared" si="73"/>
        <v>13</v>
      </c>
      <c r="L162" s="22">
        <f t="shared" si="73"/>
        <v>0</v>
      </c>
      <c r="M162" s="22">
        <f t="shared" si="73"/>
        <v>0</v>
      </c>
      <c r="N162" s="22">
        <f t="shared" si="73"/>
        <v>0</v>
      </c>
      <c r="O162" s="22">
        <f t="shared" si="73"/>
        <v>8</v>
      </c>
      <c r="P162" s="22">
        <f t="shared" si="73"/>
        <v>0</v>
      </c>
      <c r="Q162" s="22">
        <f t="shared" si="73"/>
        <v>0</v>
      </c>
      <c r="R162" s="22">
        <f t="shared" si="73"/>
        <v>0</v>
      </c>
      <c r="S162" s="22">
        <f t="shared" si="73"/>
        <v>0</v>
      </c>
      <c r="T162" s="22">
        <f t="shared" si="73"/>
        <v>7</v>
      </c>
      <c r="U162" s="9">
        <f t="shared" si="73"/>
        <v>0</v>
      </c>
      <c r="V162" s="64">
        <f t="shared" si="73"/>
        <v>0</v>
      </c>
    </row>
    <row r="163" spans="1:22" ht="17.100000000000001" customHeight="1" x14ac:dyDescent="0.25">
      <c r="A163" s="4" t="s">
        <v>108</v>
      </c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12</v>
      </c>
      <c r="K163" s="54">
        <v>13</v>
      </c>
      <c r="L163" s="11">
        <v>0</v>
      </c>
      <c r="M163" s="11">
        <v>0</v>
      </c>
      <c r="N163" s="11">
        <v>0</v>
      </c>
      <c r="O163" s="11">
        <v>8</v>
      </c>
      <c r="P163" s="11">
        <v>0</v>
      </c>
      <c r="Q163" s="54">
        <v>0</v>
      </c>
      <c r="R163" s="11">
        <v>0</v>
      </c>
      <c r="S163" s="11"/>
      <c r="T163" s="11">
        <v>7</v>
      </c>
      <c r="V163" s="58"/>
    </row>
    <row r="164" spans="1:22" ht="17.100000000000001" customHeight="1" x14ac:dyDescent="0.25">
      <c r="A164" s="9" t="s">
        <v>48</v>
      </c>
      <c r="B164" s="22">
        <f>+B165</f>
        <v>0</v>
      </c>
      <c r="C164" s="22">
        <f t="shared" ref="C164:V164" si="74">+C165</f>
        <v>0</v>
      </c>
      <c r="D164" s="22">
        <f t="shared" si="74"/>
        <v>0</v>
      </c>
      <c r="E164" s="55">
        <f t="shared" si="74"/>
        <v>20</v>
      </c>
      <c r="F164" s="22">
        <f t="shared" si="74"/>
        <v>35</v>
      </c>
      <c r="G164" s="22">
        <f t="shared" si="74"/>
        <v>57</v>
      </c>
      <c r="H164" s="22">
        <f t="shared" si="74"/>
        <v>68</v>
      </c>
      <c r="I164" s="22">
        <f t="shared" si="74"/>
        <v>76</v>
      </c>
      <c r="J164" s="22">
        <f t="shared" si="74"/>
        <v>68</v>
      </c>
      <c r="K164" s="22">
        <f t="shared" si="74"/>
        <v>72</v>
      </c>
      <c r="L164" s="22">
        <f t="shared" si="74"/>
        <v>93</v>
      </c>
      <c r="M164" s="22">
        <f t="shared" si="74"/>
        <v>93</v>
      </c>
      <c r="N164" s="22">
        <f t="shared" si="74"/>
        <v>104</v>
      </c>
      <c r="O164" s="22">
        <f t="shared" si="74"/>
        <v>118</v>
      </c>
      <c r="P164" s="22">
        <f t="shared" si="74"/>
        <v>108</v>
      </c>
      <c r="Q164" s="22">
        <f t="shared" si="74"/>
        <v>103</v>
      </c>
      <c r="R164" s="22">
        <f t="shared" si="74"/>
        <v>107</v>
      </c>
      <c r="S164" s="22">
        <f t="shared" si="74"/>
        <v>100</v>
      </c>
      <c r="T164" s="22">
        <f t="shared" si="74"/>
        <v>86</v>
      </c>
      <c r="U164" s="9">
        <f t="shared" si="74"/>
        <v>83</v>
      </c>
      <c r="V164" s="64">
        <f t="shared" si="74"/>
        <v>77</v>
      </c>
    </row>
    <row r="165" spans="1:22" ht="17.100000000000001" customHeight="1" x14ac:dyDescent="0.25">
      <c r="A165" s="39" t="s">
        <v>114</v>
      </c>
      <c r="B165" s="40"/>
      <c r="C165" s="40"/>
      <c r="D165" s="40"/>
      <c r="E165" s="41">
        <v>20</v>
      </c>
      <c r="F165" s="41">
        <v>35</v>
      </c>
      <c r="G165" s="41">
        <v>57</v>
      </c>
      <c r="H165" s="41">
        <v>68</v>
      </c>
      <c r="I165" s="41">
        <v>76</v>
      </c>
      <c r="J165" s="41">
        <v>68</v>
      </c>
      <c r="K165" s="41">
        <v>72</v>
      </c>
      <c r="L165" s="41">
        <v>93</v>
      </c>
      <c r="M165" s="41">
        <v>93</v>
      </c>
      <c r="N165" s="41">
        <v>104</v>
      </c>
      <c r="O165" s="41">
        <v>118</v>
      </c>
      <c r="P165" s="41">
        <v>108</v>
      </c>
      <c r="Q165" s="42">
        <v>103</v>
      </c>
      <c r="R165" s="42">
        <v>107</v>
      </c>
      <c r="S165" s="40">
        <v>100</v>
      </c>
      <c r="T165" s="40">
        <v>86</v>
      </c>
      <c r="U165" s="39">
        <v>83</v>
      </c>
      <c r="V165" s="72">
        <v>77</v>
      </c>
    </row>
    <row r="166" spans="1:22" ht="17.100000000000001" customHeight="1" x14ac:dyDescent="0.25">
      <c r="A166" s="43" t="s">
        <v>109</v>
      </c>
    </row>
    <row r="167" spans="1:22" ht="17.100000000000001" customHeight="1" x14ac:dyDescent="0.25">
      <c r="A167" s="43" t="s">
        <v>110</v>
      </c>
    </row>
  </sheetData>
  <mergeCells count="9">
    <mergeCell ref="A107:U107"/>
    <mergeCell ref="A108:U108"/>
    <mergeCell ref="A1:T1"/>
    <mergeCell ref="A2:T2"/>
    <mergeCell ref="A3:T3"/>
    <mergeCell ref="A5:T5"/>
    <mergeCell ref="A6:T6"/>
    <mergeCell ref="A51:T51"/>
    <mergeCell ref="A52:U52"/>
  </mergeCells>
  <printOptions horizontalCentered="1"/>
  <pageMargins left="1.968503937007874E-2" right="1.968503937007874E-2" top="3.937007874015748E-2" bottom="3.937007874015748E-2" header="0.70866141732283472" footer="0.51181102362204722"/>
  <pageSetup scale="58" fitToHeight="100" orientation="landscape" useFirstPageNumber="1" r:id="rId1"/>
  <rowBreaks count="2" manualBreakCount="2">
    <brk id="49" max="21" man="1"/>
    <brk id="106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Matrícula-Chiriquí-2005-2025</vt:lpstr>
      <vt:lpstr>'Matrícula-Chiriquí-2005-2025'!Área_de_impresión</vt:lpstr>
      <vt:lpstr>'Matrícula-Chiriquí-2005-2025'!Excel_BuiltIn_Print_Area_1</vt:lpstr>
      <vt:lpstr>'Matrícula-Chiriquí-2005-2025'!Excel_BuiltIn_Print_Area_1_1</vt:lpstr>
      <vt:lpstr>'Matrícula-Chiriquí-2005-2025'!Excel_BuiltIn_Print_Area_1_1_1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DIPLAN - DEI</dc:creator>
  <cp:keywords/>
  <dc:description/>
  <cp:lastModifiedBy>MILAGROS CASTRO</cp:lastModifiedBy>
  <cp:revision/>
  <cp:lastPrinted>2026-08-11T17:06:43Z</cp:lastPrinted>
  <dcterms:created xsi:type="dcterms:W3CDTF">2023-10-17T21:09:45Z</dcterms:created>
  <dcterms:modified xsi:type="dcterms:W3CDTF">2026-08-12T19:25:45Z</dcterms:modified>
  <cp:category/>
  <cp:contentStatus/>
</cp:coreProperties>
</file>