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268" documentId="13_ncr:1_{A9DC05B6-DC8A-4B7D-B82A-6E4E3711207B}" xr6:coauthVersionLast="47" xr6:coauthVersionMax="47" xr10:uidLastSave="{BD79F26C-F5DF-48DC-8492-5EF82337D828}"/>
  <bookViews>
    <workbookView xWindow="-120" yWindow="-120" windowWidth="29040" windowHeight="15720" xr2:uid="{94C57EA4-F088-4419-8A0D-FF96D2ACB477}"/>
  </bookViews>
  <sheets>
    <sheet name="Matrícula-Coclé-2005-2025" sheetId="1" r:id="rId1"/>
  </sheets>
  <definedNames>
    <definedName name="_1Excel_BuiltIn_Print_Area_1_1">"$#REF!.$A$4:$AA$106"</definedName>
    <definedName name="_1Excel_BuiltIn_Print_Area_1_1_1">#REF!</definedName>
    <definedName name="_1Excel_BuiltIn_Print_Area_1_1_1_1">#REF!</definedName>
    <definedName name="_2Excel_BuiltIn_Print_Area_1_1_1_1">#REF!</definedName>
    <definedName name="A_impresión_IM_1">#REF!</definedName>
    <definedName name="_xlnm.Print_Area" localSheetId="0">'Matrícula-Coclé-2005-2025'!$A$1:$V$133</definedName>
    <definedName name="Excel_BuiltIn_Print_Area_1">#REF!</definedName>
    <definedName name="Excel_BuiltIn_Print_Area_1_1">#REF!</definedName>
    <definedName name="Excel_BuiltIn_Print_Area_1_1_1">#REF!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V16" i="1" s="1"/>
  <c r="V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V12" i="1" s="1"/>
  <c r="V115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V61" i="1" l="1"/>
  <c r="V64" i="1"/>
  <c r="V75" i="1"/>
  <c r="V78" i="1"/>
  <c r="V80" i="1"/>
  <c r="V82" i="1"/>
  <c r="V88" i="1"/>
  <c r="V91" i="1"/>
  <c r="V96" i="1"/>
  <c r="V103" i="1"/>
  <c r="V106" i="1"/>
  <c r="V117" i="1"/>
  <c r="V125" i="1"/>
  <c r="V130" i="1"/>
  <c r="V128" i="1" s="1"/>
  <c r="V26" i="1"/>
  <c r="V28" i="1"/>
  <c r="V32" i="1"/>
  <c r="V37" i="1"/>
  <c r="V41" i="1"/>
  <c r="V45" i="1"/>
  <c r="T128" i="1"/>
  <c r="U130" i="1"/>
  <c r="U128" i="1" s="1"/>
  <c r="S130" i="1"/>
  <c r="S128" i="1" s="1"/>
  <c r="R130" i="1"/>
  <c r="R128" i="1" s="1"/>
  <c r="Q130" i="1"/>
  <c r="Q128" i="1" s="1"/>
  <c r="P130" i="1"/>
  <c r="P128" i="1" s="1"/>
  <c r="O130" i="1"/>
  <c r="O128" i="1" s="1"/>
  <c r="N130" i="1"/>
  <c r="N128" i="1" s="1"/>
  <c r="M130" i="1"/>
  <c r="M128" i="1" s="1"/>
  <c r="L130" i="1"/>
  <c r="L128" i="1" s="1"/>
  <c r="K130" i="1"/>
  <c r="K128" i="1" s="1"/>
  <c r="J130" i="1"/>
  <c r="J128" i="1" s="1"/>
  <c r="I130" i="1"/>
  <c r="I128" i="1" s="1"/>
  <c r="H130" i="1"/>
  <c r="H128" i="1" s="1"/>
  <c r="G130" i="1"/>
  <c r="G128" i="1" s="1"/>
  <c r="F130" i="1"/>
  <c r="F128" i="1" s="1"/>
  <c r="E130" i="1"/>
  <c r="E128" i="1" s="1"/>
  <c r="D130" i="1"/>
  <c r="D128" i="1" s="1"/>
  <c r="C130" i="1"/>
  <c r="C128" i="1" s="1"/>
  <c r="B130" i="1"/>
  <c r="B128" i="1" s="1"/>
  <c r="V94" i="1" l="1"/>
  <c r="V19" i="1"/>
  <c r="V15" i="1"/>
  <c r="V14" i="1" s="1"/>
  <c r="V73" i="1"/>
  <c r="V21" i="1"/>
  <c r="V20" i="1" s="1"/>
  <c r="V53" i="1"/>
  <c r="V24" i="1"/>
  <c r="U45" i="1"/>
  <c r="U125" i="1"/>
  <c r="U117" i="1"/>
  <c r="U106" i="1"/>
  <c r="U103" i="1"/>
  <c r="U96" i="1"/>
  <c r="U91" i="1"/>
  <c r="U88" i="1"/>
  <c r="U82" i="1"/>
  <c r="U80" i="1"/>
  <c r="U78" i="1"/>
  <c r="U75" i="1"/>
  <c r="U64" i="1"/>
  <c r="U61" i="1"/>
  <c r="U41" i="1"/>
  <c r="U37" i="1"/>
  <c r="U32" i="1"/>
  <c r="U28" i="1"/>
  <c r="U26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T96" i="1"/>
  <c r="S96" i="1"/>
  <c r="R96" i="1"/>
  <c r="R94" i="1" s="1"/>
  <c r="Q96" i="1"/>
  <c r="Q94" i="1" s="1"/>
  <c r="P96" i="1"/>
  <c r="P94" i="1" s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B94" i="1" s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F12" i="1" s="1"/>
  <c r="E75" i="1"/>
  <c r="E12" i="1" s="1"/>
  <c r="D75" i="1"/>
  <c r="C75" i="1"/>
  <c r="B75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C94" i="1" l="1"/>
  <c r="S94" i="1"/>
  <c r="I94" i="1"/>
  <c r="K94" i="1"/>
  <c r="O94" i="1"/>
  <c r="D94" i="1"/>
  <c r="T94" i="1"/>
  <c r="E94" i="1"/>
  <c r="F94" i="1"/>
  <c r="G94" i="1"/>
  <c r="H94" i="1"/>
  <c r="L94" i="1"/>
  <c r="M94" i="1"/>
  <c r="J94" i="1"/>
  <c r="N94" i="1"/>
  <c r="U94" i="1"/>
  <c r="S12" i="1"/>
  <c r="B12" i="1"/>
  <c r="R12" i="1"/>
  <c r="D12" i="1"/>
  <c r="H12" i="1"/>
  <c r="V10" i="1"/>
  <c r="J12" i="1"/>
  <c r="K12" i="1"/>
  <c r="G12" i="1"/>
  <c r="L12" i="1"/>
  <c r="U12" i="1"/>
  <c r="O12" i="1"/>
  <c r="C12" i="1"/>
  <c r="P12" i="1"/>
  <c r="T12" i="1"/>
  <c r="M12" i="1"/>
  <c r="N12" i="1"/>
  <c r="K115" i="1"/>
  <c r="C115" i="1"/>
  <c r="S115" i="1"/>
  <c r="D115" i="1"/>
  <c r="U24" i="1"/>
  <c r="R115" i="1"/>
  <c r="F19" i="1"/>
  <c r="Q115" i="1"/>
  <c r="N115" i="1"/>
  <c r="M15" i="1"/>
  <c r="M14" i="1" s="1"/>
  <c r="G15" i="1"/>
  <c r="G14" i="1" s="1"/>
  <c r="O15" i="1"/>
  <c r="O14" i="1" s="1"/>
  <c r="E15" i="1"/>
  <c r="E14" i="1" s="1"/>
  <c r="B15" i="1"/>
  <c r="B14" i="1" s="1"/>
  <c r="J15" i="1"/>
  <c r="J14" i="1" s="1"/>
  <c r="R15" i="1"/>
  <c r="R14" i="1" s="1"/>
  <c r="H115" i="1"/>
  <c r="P115" i="1"/>
  <c r="E115" i="1"/>
  <c r="M115" i="1"/>
  <c r="C15" i="1"/>
  <c r="C14" i="1" s="1"/>
  <c r="S15" i="1"/>
  <c r="S14" i="1" s="1"/>
  <c r="I115" i="1"/>
  <c r="T15" i="1"/>
  <c r="T14" i="1" s="1"/>
  <c r="B115" i="1"/>
  <c r="U115" i="1"/>
  <c r="U73" i="1"/>
  <c r="U15" i="1"/>
  <c r="U14" i="1" s="1"/>
  <c r="U21" i="1"/>
  <c r="U20" i="1" s="1"/>
  <c r="U19" i="1"/>
  <c r="U53" i="1"/>
  <c r="K15" i="1"/>
  <c r="K14" i="1" s="1"/>
  <c r="H21" i="1"/>
  <c r="H20" i="1" s="1"/>
  <c r="P21" i="1"/>
  <c r="P20" i="1" s="1"/>
  <c r="D15" i="1"/>
  <c r="D14" i="1" s="1"/>
  <c r="L15" i="1"/>
  <c r="L14" i="1" s="1"/>
  <c r="G73" i="1"/>
  <c r="O73" i="1"/>
  <c r="T73" i="1"/>
  <c r="I15" i="1"/>
  <c r="I14" i="1" s="1"/>
  <c r="Q15" i="1"/>
  <c r="Q14" i="1" s="1"/>
  <c r="G19" i="1"/>
  <c r="T21" i="1"/>
  <c r="T20" i="1" s="1"/>
  <c r="F53" i="1"/>
  <c r="N53" i="1"/>
  <c r="P15" i="1"/>
  <c r="P14" i="1" s="1"/>
  <c r="O19" i="1"/>
  <c r="M24" i="1"/>
  <c r="D19" i="1"/>
  <c r="L19" i="1"/>
  <c r="T19" i="1"/>
  <c r="H24" i="1"/>
  <c r="L21" i="1"/>
  <c r="L20" i="1" s="1"/>
  <c r="C53" i="1"/>
  <c r="D21" i="1"/>
  <c r="D20" i="1" s="1"/>
  <c r="N19" i="1"/>
  <c r="C21" i="1"/>
  <c r="C20" i="1" s="1"/>
  <c r="K53" i="1"/>
  <c r="S53" i="1"/>
  <c r="J115" i="1"/>
  <c r="C19" i="1"/>
  <c r="K19" i="1"/>
  <c r="I73" i="1"/>
  <c r="Q73" i="1"/>
  <c r="F115" i="1"/>
  <c r="D73" i="1"/>
  <c r="L73" i="1"/>
  <c r="G115" i="1"/>
  <c r="O115" i="1"/>
  <c r="L115" i="1"/>
  <c r="T115" i="1"/>
  <c r="H19" i="1"/>
  <c r="P24" i="1"/>
  <c r="I24" i="1"/>
  <c r="Q24" i="1"/>
  <c r="F24" i="1"/>
  <c r="N24" i="1"/>
  <c r="C24" i="1"/>
  <c r="K24" i="1"/>
  <c r="S24" i="1"/>
  <c r="E21" i="1"/>
  <c r="E20" i="1" s="1"/>
  <c r="M21" i="1"/>
  <c r="M20" i="1" s="1"/>
  <c r="B24" i="1"/>
  <c r="J24" i="1"/>
  <c r="R24" i="1"/>
  <c r="D24" i="1"/>
  <c r="L24" i="1"/>
  <c r="T24" i="1"/>
  <c r="I19" i="1"/>
  <c r="Q19" i="1"/>
  <c r="F21" i="1"/>
  <c r="F20" i="1" s="1"/>
  <c r="N21" i="1"/>
  <c r="N20" i="1" s="1"/>
  <c r="K21" i="1"/>
  <c r="K20" i="1" s="1"/>
  <c r="G53" i="1"/>
  <c r="O53" i="1"/>
  <c r="D53" i="1"/>
  <c r="L53" i="1"/>
  <c r="T53" i="1"/>
  <c r="I53" i="1"/>
  <c r="Q53" i="1"/>
  <c r="H15" i="1"/>
  <c r="H14" i="1" s="1"/>
  <c r="P19" i="1"/>
  <c r="S19" i="1"/>
  <c r="H53" i="1"/>
  <c r="P53" i="1"/>
  <c r="B53" i="1"/>
  <c r="J53" i="1"/>
  <c r="R53" i="1"/>
  <c r="G21" i="1"/>
  <c r="G20" i="1" s="1"/>
  <c r="O21" i="1"/>
  <c r="O20" i="1" s="1"/>
  <c r="S21" i="1"/>
  <c r="S20" i="1" s="1"/>
  <c r="I21" i="1"/>
  <c r="I20" i="1" s="1"/>
  <c r="Q21" i="1"/>
  <c r="Q20" i="1" s="1"/>
  <c r="H73" i="1"/>
  <c r="P73" i="1"/>
  <c r="E73" i="1"/>
  <c r="M73" i="1"/>
  <c r="B73" i="1"/>
  <c r="J73" i="1"/>
  <c r="R73" i="1"/>
  <c r="E24" i="1"/>
  <c r="F15" i="1"/>
  <c r="F14" i="1" s="1"/>
  <c r="N15" i="1"/>
  <c r="N14" i="1" s="1"/>
  <c r="C73" i="1"/>
  <c r="K73" i="1"/>
  <c r="S73" i="1"/>
  <c r="E19" i="1"/>
  <c r="M19" i="1"/>
  <c r="B21" i="1"/>
  <c r="B20" i="1" s="1"/>
  <c r="J21" i="1"/>
  <c r="J20" i="1" s="1"/>
  <c r="R21" i="1"/>
  <c r="R20" i="1" s="1"/>
  <c r="I12" i="1"/>
  <c r="Q12" i="1"/>
  <c r="G24" i="1"/>
  <c r="O24" i="1"/>
  <c r="E53" i="1"/>
  <c r="M53" i="1"/>
  <c r="F73" i="1"/>
  <c r="N73" i="1"/>
  <c r="B19" i="1"/>
  <c r="J19" i="1"/>
  <c r="R19" i="1"/>
  <c r="U10" i="1" l="1"/>
  <c r="T16" i="1"/>
  <c r="L16" i="1"/>
  <c r="S16" i="1"/>
  <c r="G10" i="1"/>
  <c r="N16" i="1"/>
  <c r="F16" i="1"/>
  <c r="R16" i="1"/>
  <c r="K16" i="1"/>
  <c r="I16" i="1"/>
  <c r="N10" i="1"/>
  <c r="M16" i="1"/>
  <c r="O16" i="1"/>
  <c r="U16" i="1"/>
  <c r="E16" i="1"/>
  <c r="S10" i="1"/>
  <c r="P10" i="1"/>
  <c r="I10" i="1"/>
  <c r="H10" i="1"/>
  <c r="K10" i="1"/>
  <c r="M10" i="1"/>
  <c r="P16" i="1"/>
  <c r="Q16" i="1"/>
  <c r="Q10" i="1"/>
  <c r="C16" i="1"/>
  <c r="D16" i="1"/>
  <c r="J16" i="1"/>
  <c r="F10" i="1"/>
  <c r="B16" i="1"/>
  <c r="E10" i="1"/>
  <c r="C10" i="1"/>
  <c r="O10" i="1"/>
  <c r="G16" i="1"/>
  <c r="H16" i="1"/>
  <c r="R10" i="1"/>
  <c r="J10" i="1"/>
  <c r="B10" i="1"/>
  <c r="T10" i="1"/>
  <c r="L10" i="1"/>
  <c r="D10" i="1"/>
</calcChain>
</file>

<file path=xl/sharedStrings.xml><?xml version="1.0" encoding="utf-8"?>
<sst xmlns="http://schemas.openxmlformats.org/spreadsheetml/2006/main" count="112" uniqueCount="88">
  <si>
    <t>UNIVERSIDAD TECNOLÓGICA DE PANAMÁ</t>
  </si>
  <si>
    <t>DIRECCIÓN GENERAL DE PLANIFICACIÓN UNIVERSITARIA</t>
  </si>
  <si>
    <t>DEPARTAMENTO DE ESTADÍSTICA E INDICADORES</t>
  </si>
  <si>
    <t>MATRÍCULA DEL CENTRO REGIONAL DE COCLÉ,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</si>
  <si>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</si>
  <si>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</si>
  <si>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</si>
  <si>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</si>
  <si>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</si>
  <si>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 xml:space="preserve">Total de Postgrado </t>
  </si>
  <si>
    <t xml:space="preserve">      Postgrado </t>
  </si>
  <si>
    <t>Total de Licenciatura</t>
  </si>
  <si>
    <t xml:space="preserve">      Licenciatura en Ingeniería</t>
  </si>
  <si>
    <t xml:space="preserve">      Licenciatura </t>
  </si>
  <si>
    <t xml:space="preserve">      Licenciatura en Tecnología</t>
  </si>
  <si>
    <t>Total de Técnico</t>
  </si>
  <si>
    <t xml:space="preserve">      Técnico en Ingeniería </t>
  </si>
  <si>
    <t xml:space="preserve">      Técnico</t>
  </si>
  <si>
    <t>FACULTAD DE INGENIERÍA CIVIL</t>
  </si>
  <si>
    <t xml:space="preserve"> </t>
  </si>
  <si>
    <t>Postgrado en</t>
  </si>
  <si>
    <t xml:space="preserve">    Administración de Proyectos de Construcción</t>
  </si>
  <si>
    <t>Licenciatura en Ingeniería</t>
  </si>
  <si>
    <t xml:space="preserve">    Ambiental</t>
  </si>
  <si>
    <t xml:space="preserve">    Civil</t>
  </si>
  <si>
    <t xml:space="preserve">    Marítima Portuaria</t>
  </si>
  <si>
    <t>Licenciatura en</t>
  </si>
  <si>
    <t>Licenciatura en Tecnología</t>
  </si>
  <si>
    <t>Técnico en Ingeniería con esp. en</t>
  </si>
  <si>
    <t>Maestría</t>
  </si>
  <si>
    <t xml:space="preserve"> AÑOS 2005-2025 (Continuación)</t>
  </si>
  <si>
    <t>FACULTAD DE INGENIERÍA ELÉCTRICA</t>
  </si>
  <si>
    <t xml:space="preserve">   Eléctrica </t>
  </si>
  <si>
    <t xml:space="preserve">   Electromecánica Industrial</t>
  </si>
  <si>
    <t xml:space="preserve">   Electricidad </t>
  </si>
  <si>
    <t xml:space="preserve">   Electrónica </t>
  </si>
  <si>
    <t xml:space="preserve">   Sistemas Eléctricos</t>
  </si>
  <si>
    <t>FACULTAD DE INGENIERÍA INDUSTRIAL</t>
  </si>
  <si>
    <t xml:space="preserve">Maestría en </t>
  </si>
  <si>
    <t>FACULTAD DE INGENIERÍA MECÁNICA</t>
  </si>
  <si>
    <t xml:space="preserve"> AÑOS 2005-2025 (Conclusión)</t>
  </si>
  <si>
    <t>FACULTAD DE INGENIERÍA DE SISTEMAS COMPUTACIONALES</t>
  </si>
  <si>
    <t xml:space="preserve">     Ciberseguridad</t>
  </si>
  <si>
    <t xml:space="preserve">     Desarrollo de Software (1)</t>
  </si>
  <si>
    <t xml:space="preserve">     Desarrollo y Gestión de Software </t>
  </si>
  <si>
    <t xml:space="preserve">     Redes Informáticas</t>
  </si>
  <si>
    <t>Licenciatura en Tecnología de</t>
  </si>
  <si>
    <t xml:space="preserve">     Programación y Análisis de Sistemas </t>
  </si>
  <si>
    <t>FACULTAD DE CIENCIAS Y TECNOLOGÍA</t>
  </si>
  <si>
    <t xml:space="preserve">     Comunicación Ejecutiva Bilingüe</t>
  </si>
  <si>
    <t xml:space="preserve">(1) Carrera en transición </t>
  </si>
  <si>
    <t xml:space="preserve">Fuente: Sistema de Matrícula Institucional </t>
  </si>
  <si>
    <t xml:space="preserve">    Edificaciones</t>
  </si>
  <si>
    <t xml:space="preserve">    Operaciones Marítimas y Portuarias</t>
  </si>
  <si>
    <t xml:space="preserve">    Saneamiento y Ambiente</t>
  </si>
  <si>
    <t xml:space="preserve">    Topografía</t>
  </si>
  <si>
    <t xml:space="preserve">    de Edificaciones </t>
  </si>
  <si>
    <t xml:space="preserve">    Sanitaria y Ambiental</t>
  </si>
  <si>
    <t xml:space="preserve">    Topográfica</t>
  </si>
  <si>
    <t xml:space="preserve">    Edificaciones </t>
  </si>
  <si>
    <t xml:space="preserve">    en Administración de Proyectos de Construcción</t>
  </si>
  <si>
    <t xml:space="preserve">    de Control y Automatización</t>
  </si>
  <si>
    <t xml:space="preserve">    Eléctrica </t>
  </si>
  <si>
    <t xml:space="preserve">    Eléctrica y Electrónica</t>
  </si>
  <si>
    <t xml:space="preserve">    Electromecánica</t>
  </si>
  <si>
    <t xml:space="preserve">    Electrónica y Telecomunicaciones</t>
  </si>
  <si>
    <r>
      <t xml:space="preserve">    </t>
    </r>
    <r>
      <rPr>
        <sz val="11"/>
        <rFont val="Calibri"/>
        <family val="2"/>
        <scheme val="minor"/>
      </rPr>
      <t>Electrónica y Sistemas de Comunicación</t>
    </r>
  </si>
  <si>
    <r>
      <t xml:space="preserve">    </t>
    </r>
    <r>
      <rPr>
        <sz val="11"/>
        <rFont val="Calibri"/>
        <family val="2"/>
        <scheme val="minor"/>
      </rPr>
      <t>Sistemas Eléctricos y Automatización</t>
    </r>
  </si>
  <si>
    <t xml:space="preserve">    Dirección de Negocio con esp. en Estrategia Gerencial</t>
  </si>
  <si>
    <t xml:space="preserve">    Sistemas Logísticos y Operaciones con esp. en Centros de Distribución</t>
  </si>
  <si>
    <t xml:space="preserve">    Alta Gerencia</t>
  </si>
  <si>
    <t xml:space="preserve">    Industrial</t>
  </si>
  <si>
    <t xml:space="preserve">    Gestión Administrativa</t>
  </si>
  <si>
    <t xml:space="preserve">    Gestión de la Producción Industrial</t>
  </si>
  <si>
    <t xml:space="preserve">    Logística y Transporte Multimodal</t>
  </si>
  <si>
    <t xml:space="preserve">    Mercadeo y Comercio Internacional</t>
  </si>
  <si>
    <t xml:space="preserve">    Mercadeo y Negocios Internacionales</t>
  </si>
  <si>
    <t xml:space="preserve">    Administrativa</t>
  </si>
  <si>
    <t xml:space="preserve">    Tecnología Industrial</t>
  </si>
  <si>
    <t xml:space="preserve">    Mecánica Industrial</t>
  </si>
  <si>
    <t xml:space="preserve">    de Energía y Ambiente</t>
  </si>
  <si>
    <t xml:space="preserve">    de Mantenimiento</t>
  </si>
  <si>
    <t xml:space="preserve">    Mecánica</t>
  </si>
  <si>
    <t xml:space="preserve">    Naval</t>
  </si>
  <si>
    <t xml:space="preserve">    de Mecánica Industrial</t>
  </si>
  <si>
    <t xml:space="preserve">    Mecánica con esp. en Mecánica Industrial</t>
  </si>
  <si>
    <t xml:space="preserve">     Sistemas y Computación</t>
  </si>
  <si>
    <t xml:space="preserve">    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</si>
</sst>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8" fillId="0" borderId="0"/>
  </cellStyleXfs>
  <cellXfs count="78">
    <xf numFmtId="0" fontId="0" fillId="0" borderId="0" xfId="0"/>
    <xf numFmtId="164" fontId="5" fillId="0" borderId="0" xfId="1" applyFont="1"/>
    <xf numFmtId="164" fontId="6" fillId="0" borderId="0" xfId="1" applyFont="1"/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2" xfId="1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0" xfId="2" applyFont="1"/>
    <xf numFmtId="0" fontId="5" fillId="0" borderId="3" xfId="2" applyFont="1" applyBorder="1"/>
    <xf numFmtId="0" fontId="2" fillId="3" borderId="0" xfId="2" applyFont="1" applyFill="1" applyAlignment="1">
      <alignment horizontal="center" vertical="center"/>
    </xf>
    <xf numFmtId="37" fontId="2" fillId="3" borderId="3" xfId="2" applyNumberFormat="1" applyFont="1" applyFill="1" applyBorder="1" applyAlignment="1">
      <alignment vertical="center"/>
    </xf>
    <xf numFmtId="0" fontId="10" fillId="0" borderId="0" xfId="2" applyFont="1" applyAlignment="1">
      <alignment vertical="center"/>
    </xf>
    <xf numFmtId="164" fontId="11" fillId="0" borderId="0" xfId="1" applyFont="1"/>
    <xf numFmtId="3" fontId="9" fillId="0" borderId="3" xfId="1" applyNumberFormat="1" applyFont="1" applyBorder="1"/>
    <xf numFmtId="3" fontId="5" fillId="0" borderId="3" xfId="2" applyNumberFormat="1" applyFont="1" applyBorder="1"/>
    <xf numFmtId="164" fontId="9" fillId="0" borderId="0" xfId="1" applyFont="1"/>
    <xf numFmtId="3" fontId="9" fillId="0" borderId="4" xfId="1" applyNumberFormat="1" applyFont="1" applyBorder="1"/>
    <xf numFmtId="164" fontId="12" fillId="0" borderId="0" xfId="1" applyFont="1"/>
    <xf numFmtId="3" fontId="5" fillId="0" borderId="3" xfId="1" applyNumberFormat="1" applyFont="1" applyBorder="1"/>
    <xf numFmtId="3" fontId="5" fillId="0" borderId="4" xfId="1" applyNumberFormat="1" applyFont="1" applyBorder="1"/>
    <xf numFmtId="164" fontId="11" fillId="0" borderId="0" xfId="1" applyFont="1" applyAlignment="1">
      <alignment horizontal="left"/>
    </xf>
    <xf numFmtId="164" fontId="12" fillId="0" borderId="0" xfId="1" applyFont="1" applyAlignment="1">
      <alignment horizontal="left"/>
    </xf>
    <xf numFmtId="0" fontId="2" fillId="4" borderId="0" xfId="2" applyFont="1" applyFill="1" applyAlignment="1">
      <alignment vertical="center"/>
    </xf>
    <xf numFmtId="0" fontId="2" fillId="4" borderId="3" xfId="2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9" fillId="0" borderId="3" xfId="2" applyFont="1" applyBorder="1"/>
    <xf numFmtId="37" fontId="1" fillId="0" borderId="3" xfId="0" applyNumberFormat="1" applyFont="1" applyBorder="1" applyAlignment="1">
      <alignment horizontal="right"/>
    </xf>
    <xf numFmtId="0" fontId="5" fillId="5" borderId="0" xfId="2" applyFont="1" applyFill="1"/>
    <xf numFmtId="0" fontId="2" fillId="6" borderId="0" xfId="2" applyFont="1" applyFill="1" applyAlignment="1">
      <alignment vertical="center"/>
    </xf>
    <xf numFmtId="0" fontId="2" fillId="6" borderId="3" xfId="2" applyFont="1" applyFill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7" borderId="0" xfId="2" applyFont="1" applyFill="1" applyAlignment="1">
      <alignment vertical="center"/>
    </xf>
    <xf numFmtId="0" fontId="9" fillId="7" borderId="3" xfId="2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3" xfId="2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0" fontId="1" fillId="0" borderId="3" xfId="0" applyFont="1" applyBorder="1"/>
    <xf numFmtId="0" fontId="2" fillId="8" borderId="0" xfId="2" applyFont="1" applyFill="1" applyAlignment="1">
      <alignment vertical="center"/>
    </xf>
    <xf numFmtId="0" fontId="2" fillId="9" borderId="0" xfId="2" applyFont="1" applyFill="1" applyAlignment="1">
      <alignment vertical="center"/>
    </xf>
    <xf numFmtId="0" fontId="2" fillId="9" borderId="3" xfId="2" applyFont="1" applyFill="1" applyBorder="1" applyAlignment="1">
      <alignment vertical="center"/>
    </xf>
    <xf numFmtId="164" fontId="13" fillId="0" borderId="0" xfId="1" applyFont="1"/>
    <xf numFmtId="164" fontId="7" fillId="2" borderId="8" xfId="1" applyFont="1" applyFill="1" applyBorder="1" applyAlignment="1">
      <alignment horizontal="center" vertical="center"/>
    </xf>
    <xf numFmtId="0" fontId="14" fillId="0" borderId="0" xfId="0" applyFont="1"/>
    <xf numFmtId="3" fontId="5" fillId="0" borderId="0" xfId="1" applyNumberFormat="1" applyFont="1"/>
    <xf numFmtId="164" fontId="5" fillId="0" borderId="5" xfId="1" applyFont="1" applyBorder="1"/>
    <xf numFmtId="0" fontId="5" fillId="0" borderId="5" xfId="2" applyFont="1" applyBorder="1"/>
    <xf numFmtId="0" fontId="5" fillId="0" borderId="9" xfId="2" applyFont="1" applyBorder="1"/>
    <xf numFmtId="37" fontId="2" fillId="3" borderId="0" xfId="2" applyNumberFormat="1" applyFont="1" applyFill="1" applyAlignment="1">
      <alignment vertical="center"/>
    </xf>
    <xf numFmtId="3" fontId="9" fillId="0" borderId="0" xfId="1" applyNumberFormat="1" applyFont="1"/>
    <xf numFmtId="164" fontId="2" fillId="4" borderId="0" xfId="2" applyNumberFormat="1" applyFont="1" applyFill="1" applyAlignment="1">
      <alignment vertical="center"/>
    </xf>
    <xf numFmtId="0" fontId="2" fillId="10" borderId="0" xfId="2" applyFont="1" applyFill="1" applyAlignment="1">
      <alignment horizontal="left" vertical="center"/>
    </xf>
    <xf numFmtId="0" fontId="9" fillId="0" borderId="5" xfId="2" applyFont="1" applyBorder="1"/>
    <xf numFmtId="0" fontId="5" fillId="0" borderId="4" xfId="2" applyFont="1" applyBorder="1"/>
    <xf numFmtId="3" fontId="2" fillId="10" borderId="4" xfId="2" applyNumberFormat="1" applyFont="1" applyFill="1" applyBorder="1" applyAlignment="1">
      <alignment vertical="center"/>
    </xf>
    <xf numFmtId="1" fontId="7" fillId="2" borderId="10" xfId="1" applyNumberFormat="1" applyFont="1" applyFill="1" applyBorder="1" applyAlignment="1">
      <alignment horizontal="center" vertical="center"/>
    </xf>
    <xf numFmtId="37" fontId="2" fillId="3" borderId="4" xfId="2" applyNumberFormat="1" applyFont="1" applyFill="1" applyBorder="1" applyAlignment="1">
      <alignment vertical="center"/>
    </xf>
    <xf numFmtId="164" fontId="9" fillId="0" borderId="4" xfId="1" applyFont="1" applyBorder="1"/>
    <xf numFmtId="164" fontId="2" fillId="4" borderId="4" xfId="2" applyNumberFormat="1" applyFont="1" applyFill="1" applyBorder="1" applyAlignment="1">
      <alignment vertical="center"/>
    </xf>
    <xf numFmtId="0" fontId="9" fillId="0" borderId="4" xfId="2" applyFont="1" applyBorder="1"/>
    <xf numFmtId="164" fontId="5" fillId="0" borderId="4" xfId="1" applyFont="1" applyBorder="1"/>
    <xf numFmtId="0" fontId="2" fillId="6" borderId="4" xfId="2" applyFont="1" applyFill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7" borderId="4" xfId="2" applyFont="1" applyFill="1" applyBorder="1" applyAlignment="1">
      <alignment vertical="center"/>
    </xf>
    <xf numFmtId="0" fontId="5" fillId="0" borderId="4" xfId="2" applyFont="1" applyBorder="1" applyAlignment="1">
      <alignment vertical="center"/>
    </xf>
    <xf numFmtId="0" fontId="2" fillId="8" borderId="4" xfId="2" applyFont="1" applyFill="1" applyBorder="1" applyAlignment="1">
      <alignment vertical="center"/>
    </xf>
    <xf numFmtId="0" fontId="2" fillId="9" borderId="4" xfId="2" applyFont="1" applyFill="1" applyBorder="1" applyAlignment="1">
      <alignment vertical="center"/>
    </xf>
    <xf numFmtId="0" fontId="15" fillId="0" borderId="4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0" fillId="0" borderId="3" xfId="0" applyBorder="1"/>
    <xf numFmtId="164" fontId="7" fillId="2" borderId="10" xfId="1" applyFont="1" applyFill="1" applyBorder="1" applyAlignment="1">
      <alignment horizontal="center" vertical="center"/>
    </xf>
    <xf numFmtId="164" fontId="5" fillId="0" borderId="3" xfId="1" applyFont="1" applyBorder="1"/>
    <xf numFmtId="164" fontId="4" fillId="0" borderId="0" xfId="1" applyFont="1" applyAlignment="1">
      <alignment horizontal="center" vertical="center" wrapText="1"/>
    </xf>
    <xf numFmtId="164" fontId="4" fillId="0" borderId="0" xfId="1" applyFont="1" applyAlignment="1">
      <alignment horizontal="center"/>
    </xf>
  </cellXfs>
  <cellStyles count="3">
    <cellStyle name="Normal" xfId="0" builtinId="0"/>
    <cellStyle name="Normal 2" xfId="1" xr:uid="{4347F776-D3B8-480A-919B-DC58ACAA9E24}"/>
    <cellStyle name="Normal 3" xfId="2" xr:uid="{56896846-82B4-4128-B348-51C03042C9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A5D5-46CD-4610-8B2C-764EE2951013}">
  <sheetPr>
    <tabColor rgb="FFFFC000"/>
  </sheetPr>
  <dimension ref="A1:V133"/>
  <sheetViews>
    <sheetView showGridLines="0" showZeros="0" tabSelected="1" zoomScale="110" zoomScaleNormal="110" zoomScaleSheetLayoutView="100" workbookViewId="0">
      <pane xSplit="1" topLeftCell="B1" activePane="topRight" state="frozen"/>
      <selection activeCell="A142" sqref="A142:T142"/>
      <selection pane="topRight" activeCell="A124" sqref="A124"/>
    </sheetView>
  </sheetViews>
  <sheetFormatPr baseColWidth="10" defaultColWidth="11.42578125" defaultRowHeight="17.100000000000001" customHeight="1" x14ac:dyDescent="0.25"/>
  <cols>
    <col min="1" max="1" width="65.28515625" style="7" customWidth="1"/>
    <col min="2" max="22" width="6.7109375" style="7" customWidth="1"/>
    <col min="23" max="16384" width="11.42578125" style="7"/>
  </cols>
  <sheetData>
    <row r="1" spans="1:22" s="1" customFormat="1" ht="17.10000000000000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2" s="1" customFormat="1" ht="17.100000000000001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2" s="1" customFormat="1" ht="17.100000000000001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2" s="1" customFormat="1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s="1" customFormat="1" ht="17.100000000000001" customHeight="1" x14ac:dyDescent="0.25">
      <c r="A5" s="76" t="s">
        <v>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spans="1:22" s="1" customFormat="1" ht="17.10000000000000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8" spans="1:22" s="6" customFormat="1" ht="17.100000000000001" customHeight="1" x14ac:dyDescent="0.25">
      <c r="A8" s="74" t="s">
        <v>5</v>
      </c>
      <c r="B8" s="3">
        <v>2005</v>
      </c>
      <c r="C8" s="3">
        <v>2006</v>
      </c>
      <c r="D8" s="3">
        <v>2007</v>
      </c>
      <c r="E8" s="4">
        <v>2008</v>
      </c>
      <c r="F8" s="3">
        <v>2009</v>
      </c>
      <c r="G8" s="4">
        <v>2010</v>
      </c>
      <c r="H8" s="3">
        <v>2011</v>
      </c>
      <c r="I8" s="3">
        <v>2012</v>
      </c>
      <c r="J8" s="3">
        <v>2013</v>
      </c>
      <c r="K8" s="3">
        <v>2014</v>
      </c>
      <c r="L8" s="3">
        <v>2015</v>
      </c>
      <c r="M8" s="4">
        <v>2016</v>
      </c>
      <c r="N8" s="3">
        <v>2017</v>
      </c>
      <c r="O8" s="3">
        <v>2018</v>
      </c>
      <c r="P8" s="3">
        <v>2019</v>
      </c>
      <c r="Q8" s="3">
        <v>2020</v>
      </c>
      <c r="R8" s="3">
        <v>2021</v>
      </c>
      <c r="S8" s="3">
        <v>2022</v>
      </c>
      <c r="T8" s="3">
        <v>2023</v>
      </c>
      <c r="U8" s="57">
        <v>2024</v>
      </c>
      <c r="V8" s="5">
        <v>2025</v>
      </c>
    </row>
    <row r="9" spans="1:22" ht="10.5" customHeight="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V9" s="55"/>
    </row>
    <row r="10" spans="1:22" s="11" customFormat="1" ht="17.100000000000001" customHeight="1" x14ac:dyDescent="0.25">
      <c r="A10" s="9" t="s">
        <v>6</v>
      </c>
      <c r="B10" s="10">
        <f t="shared" ref="B10:T10" si="0">B24+B53+B73+B94+B115</f>
        <v>569</v>
      </c>
      <c r="C10" s="10">
        <f t="shared" si="0"/>
        <v>529</v>
      </c>
      <c r="D10" s="10">
        <f t="shared" si="0"/>
        <v>557</v>
      </c>
      <c r="E10" s="10">
        <f t="shared" si="0"/>
        <v>591</v>
      </c>
      <c r="F10" s="10">
        <f t="shared" si="0"/>
        <v>610</v>
      </c>
      <c r="G10" s="10">
        <f t="shared" si="0"/>
        <v>608</v>
      </c>
      <c r="H10" s="10">
        <f t="shared" si="0"/>
        <v>652</v>
      </c>
      <c r="I10" s="10">
        <f t="shared" si="0"/>
        <v>700</v>
      </c>
      <c r="J10" s="10">
        <f t="shared" si="0"/>
        <v>681</v>
      </c>
      <c r="K10" s="10">
        <f t="shared" si="0"/>
        <v>777</v>
      </c>
      <c r="L10" s="10">
        <f t="shared" si="0"/>
        <v>820</v>
      </c>
      <c r="M10" s="10">
        <f t="shared" si="0"/>
        <v>901</v>
      </c>
      <c r="N10" s="10">
        <f t="shared" si="0"/>
        <v>924</v>
      </c>
      <c r="O10" s="10">
        <f t="shared" si="0"/>
        <v>935</v>
      </c>
      <c r="P10" s="10">
        <f t="shared" si="0"/>
        <v>1002</v>
      </c>
      <c r="Q10" s="10">
        <f t="shared" si="0"/>
        <v>963</v>
      </c>
      <c r="R10" s="10">
        <f t="shared" si="0"/>
        <v>1096</v>
      </c>
      <c r="S10" s="10">
        <f t="shared" si="0"/>
        <v>961</v>
      </c>
      <c r="T10" s="10">
        <f t="shared" si="0"/>
        <v>948</v>
      </c>
      <c r="U10" s="50">
        <f>U24+U53+U73+U94+U115+U128</f>
        <v>1147</v>
      </c>
      <c r="V10" s="58">
        <f>V24+V53+V73+V94+V115+V128</f>
        <v>1236</v>
      </c>
    </row>
    <row r="11" spans="1:22" s="15" customFormat="1" ht="17.100000000000001" customHeight="1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  <c r="R11" s="14"/>
      <c r="S11" s="14"/>
      <c r="T11" s="14"/>
      <c r="V11" s="59"/>
    </row>
    <row r="12" spans="1:22" s="15" customFormat="1" ht="17.100000000000001" customHeight="1" x14ac:dyDescent="0.25">
      <c r="A12" s="12" t="s">
        <v>7</v>
      </c>
      <c r="B12" s="13">
        <f t="shared" ref="B12:U12" si="1">SUM(B13:B13)</f>
        <v>0</v>
      </c>
      <c r="C12" s="13">
        <f t="shared" si="1"/>
        <v>0</v>
      </c>
      <c r="D12" s="13">
        <f t="shared" si="1"/>
        <v>0</v>
      </c>
      <c r="E12" s="13">
        <f t="shared" si="1"/>
        <v>0</v>
      </c>
      <c r="F12" s="13">
        <f t="shared" si="1"/>
        <v>0</v>
      </c>
      <c r="G12" s="13">
        <f t="shared" si="1"/>
        <v>0</v>
      </c>
      <c r="H12" s="13">
        <f t="shared" si="1"/>
        <v>0</v>
      </c>
      <c r="I12" s="13">
        <f t="shared" si="1"/>
        <v>14</v>
      </c>
      <c r="J12" s="13">
        <f t="shared" si="1"/>
        <v>0</v>
      </c>
      <c r="K12" s="13">
        <f t="shared" si="1"/>
        <v>0</v>
      </c>
      <c r="L12" s="13">
        <f t="shared" si="1"/>
        <v>0</v>
      </c>
      <c r="M12" s="13">
        <f t="shared" si="1"/>
        <v>11</v>
      </c>
      <c r="N12" s="13">
        <f t="shared" si="1"/>
        <v>0</v>
      </c>
      <c r="O12" s="13">
        <f t="shared" si="1"/>
        <v>0</v>
      </c>
      <c r="P12" s="13">
        <f t="shared" si="1"/>
        <v>0</v>
      </c>
      <c r="Q12" s="13">
        <f t="shared" si="1"/>
        <v>11</v>
      </c>
      <c r="R12" s="13">
        <f t="shared" si="1"/>
        <v>22</v>
      </c>
      <c r="S12" s="13">
        <f t="shared" si="1"/>
        <v>11</v>
      </c>
      <c r="T12" s="13">
        <f t="shared" si="1"/>
        <v>10</v>
      </c>
      <c r="U12" s="51">
        <f t="shared" si="1"/>
        <v>14</v>
      </c>
      <c r="V12" s="16">
        <f>SUM(V13:V13)</f>
        <v>13</v>
      </c>
    </row>
    <row r="13" spans="1:22" s="1" customFormat="1" ht="17.100000000000001" customHeight="1" x14ac:dyDescent="0.25">
      <c r="A13" s="17" t="s">
        <v>8</v>
      </c>
      <c r="B13" s="18">
        <f t="shared" ref="B13:U13" si="2">+B75+B45</f>
        <v>0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  <c r="I13" s="19">
        <f t="shared" si="2"/>
        <v>14</v>
      </c>
      <c r="J13" s="19">
        <f t="shared" si="2"/>
        <v>0</v>
      </c>
      <c r="K13" s="19">
        <f t="shared" si="2"/>
        <v>0</v>
      </c>
      <c r="L13" s="19">
        <f t="shared" si="2"/>
        <v>0</v>
      </c>
      <c r="M13" s="19">
        <f t="shared" si="2"/>
        <v>11</v>
      </c>
      <c r="N13" s="19">
        <f t="shared" si="2"/>
        <v>0</v>
      </c>
      <c r="O13" s="19">
        <f t="shared" si="2"/>
        <v>0</v>
      </c>
      <c r="P13" s="19">
        <f t="shared" si="2"/>
        <v>0</v>
      </c>
      <c r="Q13" s="19">
        <f t="shared" si="2"/>
        <v>11</v>
      </c>
      <c r="R13" s="19">
        <f t="shared" si="2"/>
        <v>22</v>
      </c>
      <c r="S13" s="19">
        <f t="shared" si="2"/>
        <v>11</v>
      </c>
      <c r="T13" s="19">
        <f t="shared" si="2"/>
        <v>10</v>
      </c>
      <c r="U13" s="19">
        <f t="shared" si="2"/>
        <v>14</v>
      </c>
      <c r="V13" s="19">
        <f>+V75+V45</f>
        <v>13</v>
      </c>
    </row>
    <row r="14" spans="1:22" s="15" customFormat="1" ht="17.100000000000001" customHeight="1" x14ac:dyDescent="0.25">
      <c r="A14" s="12" t="s">
        <v>9</v>
      </c>
      <c r="B14" s="13">
        <f t="shared" ref="B14:V14" si="3">SUM(B15:B15)</f>
        <v>0</v>
      </c>
      <c r="C14" s="13">
        <f t="shared" si="3"/>
        <v>9</v>
      </c>
      <c r="D14" s="13">
        <f t="shared" si="3"/>
        <v>13</v>
      </c>
      <c r="E14" s="13">
        <f t="shared" si="3"/>
        <v>0</v>
      </c>
      <c r="F14" s="13">
        <f t="shared" si="3"/>
        <v>0</v>
      </c>
      <c r="G14" s="13">
        <f t="shared" si="3"/>
        <v>0</v>
      </c>
      <c r="H14" s="13">
        <f t="shared" si="3"/>
        <v>17</v>
      </c>
      <c r="I14" s="13">
        <f t="shared" si="3"/>
        <v>0</v>
      </c>
      <c r="J14" s="13">
        <f t="shared" si="3"/>
        <v>0</v>
      </c>
      <c r="K14" s="13">
        <f t="shared" si="3"/>
        <v>0</v>
      </c>
      <c r="L14" s="13">
        <f t="shared" si="3"/>
        <v>14</v>
      </c>
      <c r="M14" s="13">
        <f t="shared" si="3"/>
        <v>0</v>
      </c>
      <c r="N14" s="13">
        <f t="shared" si="3"/>
        <v>0</v>
      </c>
      <c r="O14" s="13">
        <f t="shared" si="3"/>
        <v>0</v>
      </c>
      <c r="P14" s="13">
        <f t="shared" si="3"/>
        <v>0</v>
      </c>
      <c r="Q14" s="13">
        <f t="shared" si="3"/>
        <v>0</v>
      </c>
      <c r="R14" s="13">
        <f t="shared" si="3"/>
        <v>0</v>
      </c>
      <c r="S14" s="13">
        <f t="shared" si="3"/>
        <v>0</v>
      </c>
      <c r="T14" s="16">
        <f t="shared" si="3"/>
        <v>0</v>
      </c>
      <c r="U14" s="16">
        <f t="shared" si="3"/>
        <v>0</v>
      </c>
      <c r="V14" s="16">
        <f t="shared" si="3"/>
        <v>0</v>
      </c>
    </row>
    <row r="15" spans="1:22" s="1" customFormat="1" ht="17.100000000000001" customHeight="1" x14ac:dyDescent="0.25">
      <c r="A15" s="17" t="s">
        <v>10</v>
      </c>
      <c r="B15" s="18">
        <f t="shared" ref="B15:U15" si="4">+B26+B78</f>
        <v>0</v>
      </c>
      <c r="C15" s="18">
        <f t="shared" si="4"/>
        <v>9</v>
      </c>
      <c r="D15" s="18">
        <f t="shared" si="4"/>
        <v>13</v>
      </c>
      <c r="E15" s="18">
        <f t="shared" si="4"/>
        <v>0</v>
      </c>
      <c r="F15" s="18">
        <f t="shared" si="4"/>
        <v>0</v>
      </c>
      <c r="G15" s="18">
        <f t="shared" si="4"/>
        <v>0</v>
      </c>
      <c r="H15" s="18">
        <f t="shared" si="4"/>
        <v>17</v>
      </c>
      <c r="I15" s="18">
        <f t="shared" si="4"/>
        <v>0</v>
      </c>
      <c r="J15" s="18">
        <f t="shared" si="4"/>
        <v>0</v>
      </c>
      <c r="K15" s="18">
        <f t="shared" si="4"/>
        <v>0</v>
      </c>
      <c r="L15" s="18">
        <f t="shared" si="4"/>
        <v>14</v>
      </c>
      <c r="M15" s="18">
        <f t="shared" si="4"/>
        <v>0</v>
      </c>
      <c r="N15" s="18">
        <f t="shared" si="4"/>
        <v>0</v>
      </c>
      <c r="O15" s="18">
        <f t="shared" si="4"/>
        <v>0</v>
      </c>
      <c r="P15" s="18">
        <f t="shared" si="4"/>
        <v>0</v>
      </c>
      <c r="Q15" s="18">
        <f t="shared" si="4"/>
        <v>0</v>
      </c>
      <c r="R15" s="18">
        <f t="shared" si="4"/>
        <v>0</v>
      </c>
      <c r="S15" s="18">
        <f t="shared" si="4"/>
        <v>0</v>
      </c>
      <c r="T15" s="19">
        <f t="shared" si="4"/>
        <v>0</v>
      </c>
      <c r="U15" s="19">
        <f t="shared" si="4"/>
        <v>0</v>
      </c>
      <c r="V15" s="19">
        <f t="shared" ref="V15" si="5">+V26+V78</f>
        <v>0</v>
      </c>
    </row>
    <row r="16" spans="1:22" s="15" customFormat="1" ht="17.100000000000001" customHeight="1" x14ac:dyDescent="0.25">
      <c r="A16" s="20" t="s">
        <v>11</v>
      </c>
      <c r="B16" s="13">
        <f>SUM(B17:B19)</f>
        <v>295</v>
      </c>
      <c r="C16" s="13">
        <f t="shared" ref="C16:U16" si="6">SUM(C17:C19)</f>
        <v>347</v>
      </c>
      <c r="D16" s="13">
        <f t="shared" si="6"/>
        <v>445</v>
      </c>
      <c r="E16" s="13">
        <f t="shared" si="6"/>
        <v>555</v>
      </c>
      <c r="F16" s="13">
        <f t="shared" si="6"/>
        <v>580</v>
      </c>
      <c r="G16" s="13">
        <f t="shared" si="6"/>
        <v>599</v>
      </c>
      <c r="H16" s="13">
        <f t="shared" si="6"/>
        <v>635</v>
      </c>
      <c r="I16" s="13">
        <f t="shared" si="6"/>
        <v>686</v>
      </c>
      <c r="J16" s="13">
        <f t="shared" si="6"/>
        <v>680</v>
      </c>
      <c r="K16" s="13">
        <f t="shared" si="6"/>
        <v>776</v>
      </c>
      <c r="L16" s="13">
        <f t="shared" si="6"/>
        <v>805</v>
      </c>
      <c r="M16" s="13">
        <f t="shared" si="6"/>
        <v>890</v>
      </c>
      <c r="N16" s="13">
        <f t="shared" si="6"/>
        <v>924</v>
      </c>
      <c r="O16" s="13">
        <f t="shared" si="6"/>
        <v>934</v>
      </c>
      <c r="P16" s="13">
        <f t="shared" si="6"/>
        <v>1000</v>
      </c>
      <c r="Q16" s="13">
        <f t="shared" si="6"/>
        <v>931</v>
      </c>
      <c r="R16" s="13">
        <f t="shared" si="6"/>
        <v>1018</v>
      </c>
      <c r="S16" s="13">
        <f t="shared" si="6"/>
        <v>894</v>
      </c>
      <c r="T16" s="16">
        <f t="shared" si="6"/>
        <v>867</v>
      </c>
      <c r="U16" s="16">
        <f t="shared" si="6"/>
        <v>1052</v>
      </c>
      <c r="V16" s="16">
        <f>SUM(V17:V19)</f>
        <v>1136</v>
      </c>
    </row>
    <row r="17" spans="1:22" s="1" customFormat="1" ht="17.100000000000001" customHeight="1" x14ac:dyDescent="0.25">
      <c r="A17" s="21" t="s">
        <v>12</v>
      </c>
      <c r="B17" s="18">
        <f t="shared" ref="B17:U17" si="7">+B28+B55+B80+B98+B122</f>
        <v>65</v>
      </c>
      <c r="C17" s="19">
        <f t="shared" si="7"/>
        <v>48</v>
      </c>
      <c r="D17" s="19">
        <f t="shared" si="7"/>
        <v>64</v>
      </c>
      <c r="E17" s="19">
        <f t="shared" si="7"/>
        <v>88</v>
      </c>
      <c r="F17" s="19">
        <f t="shared" si="7"/>
        <v>118</v>
      </c>
      <c r="G17" s="19">
        <f t="shared" si="7"/>
        <v>92</v>
      </c>
      <c r="H17" s="19">
        <f t="shared" si="7"/>
        <v>78</v>
      </c>
      <c r="I17" s="19">
        <f t="shared" si="7"/>
        <v>87</v>
      </c>
      <c r="J17" s="19">
        <f t="shared" si="7"/>
        <v>116</v>
      </c>
      <c r="K17" s="19">
        <f t="shared" si="7"/>
        <v>140</v>
      </c>
      <c r="L17" s="19">
        <f t="shared" si="7"/>
        <v>130</v>
      </c>
      <c r="M17" s="19">
        <f t="shared" si="7"/>
        <v>158</v>
      </c>
      <c r="N17" s="19">
        <f t="shared" si="7"/>
        <v>177</v>
      </c>
      <c r="O17" s="19">
        <f t="shared" si="7"/>
        <v>180</v>
      </c>
      <c r="P17" s="19">
        <f t="shared" si="7"/>
        <v>222</v>
      </c>
      <c r="Q17" s="19">
        <f t="shared" si="7"/>
        <v>219</v>
      </c>
      <c r="R17" s="19">
        <f t="shared" si="7"/>
        <v>246</v>
      </c>
      <c r="S17" s="19">
        <f t="shared" si="7"/>
        <v>208</v>
      </c>
      <c r="T17" s="19">
        <f t="shared" si="7"/>
        <v>194</v>
      </c>
      <c r="U17" s="19">
        <f t="shared" si="7"/>
        <v>226</v>
      </c>
      <c r="V17" s="19">
        <f>+V28+V55+V80+V98+V122</f>
        <v>244</v>
      </c>
    </row>
    <row r="18" spans="1:22" s="1" customFormat="1" ht="17.100000000000001" customHeight="1" x14ac:dyDescent="0.25">
      <c r="A18" s="21" t="s">
        <v>13</v>
      </c>
      <c r="B18" s="18">
        <f t="shared" ref="B18:U18" si="8">+B32+B61+B82+B96+B117+B130</f>
        <v>108</v>
      </c>
      <c r="C18" s="19">
        <f t="shared" si="8"/>
        <v>233</v>
      </c>
      <c r="D18" s="19">
        <f t="shared" si="8"/>
        <v>337</v>
      </c>
      <c r="E18" s="19">
        <f t="shared" si="8"/>
        <v>447</v>
      </c>
      <c r="F18" s="19">
        <f t="shared" si="8"/>
        <v>448</v>
      </c>
      <c r="G18" s="19">
        <f t="shared" si="8"/>
        <v>499</v>
      </c>
      <c r="H18" s="19">
        <f t="shared" si="8"/>
        <v>557</v>
      </c>
      <c r="I18" s="19">
        <f t="shared" si="8"/>
        <v>599</v>
      </c>
      <c r="J18" s="19">
        <f t="shared" si="8"/>
        <v>564</v>
      </c>
      <c r="K18" s="19">
        <f t="shared" si="8"/>
        <v>636</v>
      </c>
      <c r="L18" s="19">
        <f t="shared" si="8"/>
        <v>675</v>
      </c>
      <c r="M18" s="19">
        <f t="shared" si="8"/>
        <v>732</v>
      </c>
      <c r="N18" s="19">
        <f t="shared" si="8"/>
        <v>747</v>
      </c>
      <c r="O18" s="19">
        <f t="shared" si="8"/>
        <v>753</v>
      </c>
      <c r="P18" s="19">
        <f t="shared" si="8"/>
        <v>777</v>
      </c>
      <c r="Q18" s="19">
        <f t="shared" si="8"/>
        <v>712</v>
      </c>
      <c r="R18" s="19">
        <f t="shared" si="8"/>
        <v>770</v>
      </c>
      <c r="S18" s="19">
        <f t="shared" si="8"/>
        <v>580</v>
      </c>
      <c r="T18" s="19">
        <f t="shared" si="8"/>
        <v>673</v>
      </c>
      <c r="U18" s="19">
        <f t="shared" si="8"/>
        <v>826</v>
      </c>
      <c r="V18" s="19">
        <f>+V32+V61+V82+V96+V117+V130</f>
        <v>892</v>
      </c>
    </row>
    <row r="19" spans="1:22" s="1" customFormat="1" ht="17.100000000000001" customHeight="1" x14ac:dyDescent="0.25">
      <c r="A19" s="21" t="s">
        <v>14</v>
      </c>
      <c r="B19" s="18">
        <f t="shared" ref="B19:U19" si="9">+B37+B64+B88+B103+B125</f>
        <v>122</v>
      </c>
      <c r="C19" s="18">
        <f t="shared" si="9"/>
        <v>66</v>
      </c>
      <c r="D19" s="18">
        <f t="shared" si="9"/>
        <v>44</v>
      </c>
      <c r="E19" s="18">
        <f t="shared" si="9"/>
        <v>20</v>
      </c>
      <c r="F19" s="18">
        <f t="shared" si="9"/>
        <v>14</v>
      </c>
      <c r="G19" s="18">
        <f t="shared" si="9"/>
        <v>8</v>
      </c>
      <c r="H19" s="18">
        <f t="shared" si="9"/>
        <v>0</v>
      </c>
      <c r="I19" s="18">
        <f t="shared" si="9"/>
        <v>0</v>
      </c>
      <c r="J19" s="18">
        <f t="shared" si="9"/>
        <v>0</v>
      </c>
      <c r="K19" s="18">
        <f t="shared" si="9"/>
        <v>0</v>
      </c>
      <c r="L19" s="18">
        <f t="shared" si="9"/>
        <v>0</v>
      </c>
      <c r="M19" s="18">
        <f t="shared" si="9"/>
        <v>0</v>
      </c>
      <c r="N19" s="18">
        <f t="shared" si="9"/>
        <v>0</v>
      </c>
      <c r="O19" s="18">
        <f t="shared" si="9"/>
        <v>1</v>
      </c>
      <c r="P19" s="18">
        <f t="shared" si="9"/>
        <v>1</v>
      </c>
      <c r="Q19" s="18">
        <f t="shared" si="9"/>
        <v>0</v>
      </c>
      <c r="R19" s="18">
        <f t="shared" si="9"/>
        <v>2</v>
      </c>
      <c r="S19" s="18">
        <f t="shared" si="9"/>
        <v>106</v>
      </c>
      <c r="T19" s="19">
        <f t="shared" si="9"/>
        <v>0</v>
      </c>
      <c r="U19" s="19">
        <f t="shared" si="9"/>
        <v>0</v>
      </c>
      <c r="V19" s="19">
        <f t="shared" ref="V19" si="10">+V37+V64+V88+V103+V125</f>
        <v>0</v>
      </c>
    </row>
    <row r="20" spans="1:22" s="15" customFormat="1" ht="17.100000000000001" customHeight="1" x14ac:dyDescent="0.25">
      <c r="A20" s="20" t="s">
        <v>15</v>
      </c>
      <c r="B20" s="13">
        <f>SUM(B21:B22)</f>
        <v>274</v>
      </c>
      <c r="C20" s="13">
        <f t="shared" ref="C20:U20" si="11">SUM(C21:C22)</f>
        <v>173</v>
      </c>
      <c r="D20" s="13">
        <f t="shared" si="11"/>
        <v>99</v>
      </c>
      <c r="E20" s="13">
        <f t="shared" si="11"/>
        <v>36</v>
      </c>
      <c r="F20" s="13">
        <f t="shared" si="11"/>
        <v>30</v>
      </c>
      <c r="G20" s="13">
        <f t="shared" si="11"/>
        <v>9</v>
      </c>
      <c r="H20" s="13">
        <f t="shared" si="11"/>
        <v>0</v>
      </c>
      <c r="I20" s="13">
        <f t="shared" si="11"/>
        <v>0</v>
      </c>
      <c r="J20" s="13">
        <f t="shared" si="11"/>
        <v>1</v>
      </c>
      <c r="K20" s="13">
        <f t="shared" si="11"/>
        <v>1</v>
      </c>
      <c r="L20" s="13">
        <f t="shared" si="11"/>
        <v>1</v>
      </c>
      <c r="M20" s="13">
        <f t="shared" si="11"/>
        <v>0</v>
      </c>
      <c r="N20" s="13">
        <f t="shared" si="11"/>
        <v>0</v>
      </c>
      <c r="O20" s="13">
        <f t="shared" si="11"/>
        <v>1</v>
      </c>
      <c r="P20" s="13">
        <f t="shared" si="11"/>
        <v>2</v>
      </c>
      <c r="Q20" s="13">
        <f t="shared" si="11"/>
        <v>21</v>
      </c>
      <c r="R20" s="13">
        <f t="shared" si="11"/>
        <v>56</v>
      </c>
      <c r="S20" s="13">
        <f t="shared" si="11"/>
        <v>56</v>
      </c>
      <c r="T20" s="16">
        <f t="shared" si="11"/>
        <v>71</v>
      </c>
      <c r="U20" s="16">
        <f t="shared" si="11"/>
        <v>81</v>
      </c>
      <c r="V20" s="16">
        <f t="shared" ref="V20" si="12">SUM(V21:V22)</f>
        <v>87</v>
      </c>
    </row>
    <row r="21" spans="1:22" s="1" customFormat="1" ht="17.100000000000001" customHeight="1" x14ac:dyDescent="0.25">
      <c r="A21" s="21" t="s">
        <v>16</v>
      </c>
      <c r="B21" s="18">
        <f t="shared" ref="B21:U21" si="13">+B41+B66+B91+B106</f>
        <v>274</v>
      </c>
      <c r="C21" s="18">
        <f t="shared" si="13"/>
        <v>173</v>
      </c>
      <c r="D21" s="18">
        <f t="shared" si="13"/>
        <v>99</v>
      </c>
      <c r="E21" s="18">
        <f t="shared" si="13"/>
        <v>36</v>
      </c>
      <c r="F21" s="18">
        <f t="shared" si="13"/>
        <v>30</v>
      </c>
      <c r="G21" s="18">
        <f t="shared" si="13"/>
        <v>9</v>
      </c>
      <c r="H21" s="18">
        <f t="shared" si="13"/>
        <v>0</v>
      </c>
      <c r="I21" s="18">
        <f t="shared" si="13"/>
        <v>0</v>
      </c>
      <c r="J21" s="18">
        <f t="shared" si="13"/>
        <v>1</v>
      </c>
      <c r="K21" s="18">
        <f t="shared" si="13"/>
        <v>1</v>
      </c>
      <c r="L21" s="18">
        <f t="shared" si="13"/>
        <v>1</v>
      </c>
      <c r="M21" s="18">
        <f t="shared" si="13"/>
        <v>0</v>
      </c>
      <c r="N21" s="18">
        <f t="shared" si="13"/>
        <v>0</v>
      </c>
      <c r="O21" s="18">
        <f t="shared" si="13"/>
        <v>1</v>
      </c>
      <c r="P21" s="18">
        <f t="shared" si="13"/>
        <v>2</v>
      </c>
      <c r="Q21" s="18">
        <f t="shared" si="13"/>
        <v>21</v>
      </c>
      <c r="R21" s="18">
        <f t="shared" si="13"/>
        <v>56</v>
      </c>
      <c r="S21" s="18">
        <f t="shared" si="13"/>
        <v>56</v>
      </c>
      <c r="T21" s="18">
        <f t="shared" si="13"/>
        <v>71</v>
      </c>
      <c r="U21" s="46">
        <f t="shared" si="13"/>
        <v>81</v>
      </c>
      <c r="V21" s="19">
        <f t="shared" ref="V21" si="14">+V41+V66+V91+V106</f>
        <v>87</v>
      </c>
    </row>
    <row r="22" spans="1:22" s="15" customFormat="1" ht="17.100000000000001" customHeight="1" x14ac:dyDescent="0.25">
      <c r="A22" s="21" t="s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V22" s="59"/>
    </row>
    <row r="23" spans="1:22" ht="17.100000000000001" customHeight="1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V23" s="55"/>
    </row>
    <row r="24" spans="1:22" s="24" customFormat="1" ht="17.100000000000001" customHeight="1" x14ac:dyDescent="0.25">
      <c r="A24" s="22" t="s">
        <v>18</v>
      </c>
      <c r="B24" s="23">
        <f>+B26+B28+B32+B37+B41</f>
        <v>160</v>
      </c>
      <c r="C24" s="23">
        <f>+C26+C28+C32+C37+C41</f>
        <v>169</v>
      </c>
      <c r="D24" s="23">
        <f>+D26+D28+D32+D37+D41</f>
        <v>188</v>
      </c>
      <c r="E24" s="23">
        <f>+E26+E28+E32+E37+E41</f>
        <v>184</v>
      </c>
      <c r="F24" s="23">
        <f t="shared" ref="F24:T24" si="15">+F26+F28+F32+F37+F41</f>
        <v>210</v>
      </c>
      <c r="G24" s="23">
        <f t="shared" si="15"/>
        <v>222</v>
      </c>
      <c r="H24" s="23">
        <f t="shared" si="15"/>
        <v>236</v>
      </c>
      <c r="I24" s="23">
        <f t="shared" si="15"/>
        <v>273</v>
      </c>
      <c r="J24" s="23">
        <f t="shared" si="15"/>
        <v>250</v>
      </c>
      <c r="K24" s="23">
        <f t="shared" si="15"/>
        <v>294</v>
      </c>
      <c r="L24" s="23">
        <f t="shared" si="15"/>
        <v>301</v>
      </c>
      <c r="M24" s="23">
        <f t="shared" si="15"/>
        <v>311</v>
      </c>
      <c r="N24" s="23">
        <f t="shared" si="15"/>
        <v>324</v>
      </c>
      <c r="O24" s="23">
        <f t="shared" si="15"/>
        <v>323</v>
      </c>
      <c r="P24" s="23">
        <f t="shared" si="15"/>
        <v>345</v>
      </c>
      <c r="Q24" s="23">
        <f t="shared" si="15"/>
        <v>332</v>
      </c>
      <c r="R24" s="23">
        <f t="shared" si="15"/>
        <v>371</v>
      </c>
      <c r="S24" s="23">
        <f t="shared" si="15"/>
        <v>328</v>
      </c>
      <c r="T24" s="23">
        <f t="shared" si="15"/>
        <v>299</v>
      </c>
      <c r="U24" s="52">
        <f>+U26+U28+U32+U37+U41+U45</f>
        <v>365</v>
      </c>
      <c r="V24" s="60">
        <f>+V26+V28+V32+V37+V41+V45</f>
        <v>315</v>
      </c>
    </row>
    <row r="25" spans="1:22" ht="9" customHeight="1" x14ac:dyDescent="0.25">
      <c r="A25" s="25" t="s">
        <v>19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8"/>
      <c r="T25" s="8"/>
      <c r="V25" s="55"/>
    </row>
    <row r="26" spans="1:22" ht="17.100000000000001" customHeight="1" x14ac:dyDescent="0.25">
      <c r="A26" s="25" t="s">
        <v>20</v>
      </c>
      <c r="B26" s="26">
        <f>+B27</f>
        <v>0</v>
      </c>
      <c r="C26" s="26">
        <f t="shared" ref="C26:V26" si="16">+C27</f>
        <v>9</v>
      </c>
      <c r="D26" s="26">
        <f t="shared" si="16"/>
        <v>13</v>
      </c>
      <c r="E26" s="26">
        <f t="shared" si="16"/>
        <v>0</v>
      </c>
      <c r="F26" s="26">
        <f t="shared" si="16"/>
        <v>0</v>
      </c>
      <c r="G26" s="26">
        <f t="shared" si="16"/>
        <v>0</v>
      </c>
      <c r="H26" s="26">
        <f t="shared" si="16"/>
        <v>0</v>
      </c>
      <c r="I26" s="26">
        <f t="shared" si="16"/>
        <v>0</v>
      </c>
      <c r="J26" s="26">
        <f t="shared" si="16"/>
        <v>0</v>
      </c>
      <c r="K26" s="26">
        <f t="shared" si="16"/>
        <v>0</v>
      </c>
      <c r="L26" s="26">
        <f t="shared" si="16"/>
        <v>0</v>
      </c>
      <c r="M26" s="26">
        <f t="shared" si="16"/>
        <v>0</v>
      </c>
      <c r="N26" s="26">
        <f t="shared" si="16"/>
        <v>0</v>
      </c>
      <c r="O26" s="26">
        <f t="shared" si="16"/>
        <v>0</v>
      </c>
      <c r="P26" s="26">
        <f t="shared" si="16"/>
        <v>0</v>
      </c>
      <c r="Q26" s="26">
        <f t="shared" si="16"/>
        <v>0</v>
      </c>
      <c r="R26" s="26">
        <f t="shared" si="16"/>
        <v>0</v>
      </c>
      <c r="S26" s="26">
        <f t="shared" si="16"/>
        <v>0</v>
      </c>
      <c r="T26" s="26">
        <f t="shared" si="16"/>
        <v>0</v>
      </c>
      <c r="U26" s="25">
        <f t="shared" si="16"/>
        <v>0</v>
      </c>
      <c r="V26" s="61">
        <f t="shared" si="16"/>
        <v>0</v>
      </c>
    </row>
    <row r="27" spans="1:22" ht="17.100000000000001" customHeight="1" x14ac:dyDescent="0.25">
      <c r="A27" s="7" t="s">
        <v>21</v>
      </c>
      <c r="B27" s="8">
        <v>0</v>
      </c>
      <c r="C27" s="8">
        <v>9</v>
      </c>
      <c r="D27" s="8">
        <v>13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/>
      <c r="T27" s="8"/>
      <c r="V27" s="55"/>
    </row>
    <row r="28" spans="1:22" s="25" customFormat="1" ht="17.100000000000001" customHeight="1" x14ac:dyDescent="0.25">
      <c r="A28" s="25" t="s">
        <v>22</v>
      </c>
      <c r="B28" s="26">
        <f>SUM(B29:B31)</f>
        <v>33</v>
      </c>
      <c r="C28" s="26">
        <f>SUM(C29:C31)</f>
        <v>25</v>
      </c>
      <c r="D28" s="26">
        <f>SUM(D29:D31)</f>
        <v>42</v>
      </c>
      <c r="E28" s="26">
        <f>SUM(E29:E31)</f>
        <v>55</v>
      </c>
      <c r="F28" s="26">
        <f>SUM(F29:F31)</f>
        <v>77</v>
      </c>
      <c r="G28" s="26">
        <f t="shared" ref="G28:U28" si="17">SUM(G29:G31)</f>
        <v>60</v>
      </c>
      <c r="H28" s="26">
        <f t="shared" si="17"/>
        <v>57</v>
      </c>
      <c r="I28" s="26">
        <f t="shared" si="17"/>
        <v>58</v>
      </c>
      <c r="J28" s="26">
        <f t="shared" si="17"/>
        <v>69</v>
      </c>
      <c r="K28" s="26">
        <f t="shared" si="17"/>
        <v>83</v>
      </c>
      <c r="L28" s="26">
        <f t="shared" si="17"/>
        <v>73</v>
      </c>
      <c r="M28" s="26">
        <f t="shared" si="17"/>
        <v>84</v>
      </c>
      <c r="N28" s="26">
        <f t="shared" si="17"/>
        <v>86</v>
      </c>
      <c r="O28" s="26">
        <f t="shared" si="17"/>
        <v>72</v>
      </c>
      <c r="P28" s="26">
        <f t="shared" si="17"/>
        <v>93</v>
      </c>
      <c r="Q28" s="26">
        <f t="shared" si="17"/>
        <v>77</v>
      </c>
      <c r="R28" s="26">
        <f t="shared" si="17"/>
        <v>96</v>
      </c>
      <c r="S28" s="26">
        <f t="shared" si="17"/>
        <v>81</v>
      </c>
      <c r="T28" s="26">
        <f t="shared" si="17"/>
        <v>72</v>
      </c>
      <c r="U28" s="25">
        <f t="shared" si="17"/>
        <v>92</v>
      </c>
      <c r="V28" s="61">
        <f t="shared" ref="V28" si="18">SUM(V29:V31)</f>
        <v>77</v>
      </c>
    </row>
    <row r="29" spans="1:22" ht="17.100000000000001" customHeight="1" x14ac:dyDescent="0.25">
      <c r="A29" s="7" t="s">
        <v>23</v>
      </c>
      <c r="B29" s="8"/>
      <c r="C29" s="8"/>
      <c r="D29" s="8"/>
      <c r="E29" s="8"/>
      <c r="F29" s="8">
        <v>5</v>
      </c>
      <c r="G29" s="8">
        <v>5</v>
      </c>
      <c r="H29" s="8">
        <v>3</v>
      </c>
      <c r="I29" s="8">
        <v>5</v>
      </c>
      <c r="J29" s="8">
        <v>8</v>
      </c>
      <c r="K29" s="8">
        <v>6</v>
      </c>
      <c r="L29" s="8">
        <v>6</v>
      </c>
      <c r="M29" s="8"/>
      <c r="N29" s="8"/>
      <c r="O29" s="8"/>
      <c r="P29" s="8"/>
      <c r="Q29" s="27">
        <v>3</v>
      </c>
      <c r="R29" s="8">
        <v>1</v>
      </c>
      <c r="S29" s="8"/>
      <c r="T29" s="8"/>
      <c r="V29" s="55"/>
    </row>
    <row r="30" spans="1:22" ht="17.100000000000001" customHeight="1" x14ac:dyDescent="0.25">
      <c r="A30" s="7" t="s">
        <v>24</v>
      </c>
      <c r="B30" s="8">
        <v>33</v>
      </c>
      <c r="C30" s="8">
        <v>25</v>
      </c>
      <c r="D30" s="8">
        <v>42</v>
      </c>
      <c r="E30" s="8">
        <v>55</v>
      </c>
      <c r="F30" s="8">
        <v>58</v>
      </c>
      <c r="G30" s="8">
        <v>40</v>
      </c>
      <c r="H30" s="8">
        <v>38</v>
      </c>
      <c r="I30" s="8">
        <v>38</v>
      </c>
      <c r="J30" s="8">
        <v>46</v>
      </c>
      <c r="K30" s="8">
        <v>58</v>
      </c>
      <c r="L30" s="8">
        <v>61</v>
      </c>
      <c r="M30" s="8">
        <v>57</v>
      </c>
      <c r="N30" s="8">
        <v>60</v>
      </c>
      <c r="O30" s="8">
        <v>53</v>
      </c>
      <c r="P30" s="8">
        <v>70</v>
      </c>
      <c r="Q30" s="27">
        <v>69</v>
      </c>
      <c r="R30" s="8">
        <v>74</v>
      </c>
      <c r="S30" s="8">
        <v>69</v>
      </c>
      <c r="T30" s="8">
        <v>72</v>
      </c>
      <c r="U30" s="7">
        <v>92</v>
      </c>
      <c r="V30" s="55">
        <v>72</v>
      </c>
    </row>
    <row r="31" spans="1:22" ht="17.100000000000001" customHeight="1" x14ac:dyDescent="0.25">
      <c r="A31" s="7" t="s">
        <v>25</v>
      </c>
      <c r="B31" s="8"/>
      <c r="C31" s="8"/>
      <c r="D31" s="8"/>
      <c r="E31" s="8"/>
      <c r="F31" s="8">
        <v>14</v>
      </c>
      <c r="G31" s="8">
        <v>15</v>
      </c>
      <c r="H31" s="8">
        <v>16</v>
      </c>
      <c r="I31" s="8">
        <v>15</v>
      </c>
      <c r="J31" s="8">
        <v>15</v>
      </c>
      <c r="K31" s="8">
        <v>19</v>
      </c>
      <c r="L31" s="8">
        <v>6</v>
      </c>
      <c r="M31" s="8">
        <v>27</v>
      </c>
      <c r="N31" s="8">
        <v>26</v>
      </c>
      <c r="O31" s="8">
        <v>19</v>
      </c>
      <c r="P31" s="8">
        <v>23</v>
      </c>
      <c r="Q31" s="27">
        <v>5</v>
      </c>
      <c r="R31" s="8">
        <v>21</v>
      </c>
      <c r="S31" s="8">
        <v>12</v>
      </c>
      <c r="T31" s="8"/>
      <c r="V31" s="55">
        <v>5</v>
      </c>
    </row>
    <row r="32" spans="1:22" s="25" customFormat="1" ht="17.100000000000001" customHeight="1" x14ac:dyDescent="0.25">
      <c r="A32" s="25" t="s">
        <v>26</v>
      </c>
      <c r="B32" s="26">
        <f>SUM(B33:B36)</f>
        <v>0</v>
      </c>
      <c r="C32" s="26">
        <f t="shared" ref="C32:U32" si="19">SUM(C33:C36)</f>
        <v>92</v>
      </c>
      <c r="D32" s="26">
        <f t="shared" si="19"/>
        <v>133</v>
      </c>
      <c r="E32" s="26">
        <f t="shared" si="19"/>
        <v>129</v>
      </c>
      <c r="F32" s="26">
        <f t="shared" si="19"/>
        <v>133</v>
      </c>
      <c r="G32" s="26">
        <f t="shared" si="19"/>
        <v>162</v>
      </c>
      <c r="H32" s="26">
        <f t="shared" si="19"/>
        <v>179</v>
      </c>
      <c r="I32" s="26">
        <f t="shared" si="19"/>
        <v>215</v>
      </c>
      <c r="J32" s="26">
        <f t="shared" si="19"/>
        <v>181</v>
      </c>
      <c r="K32" s="26">
        <f t="shared" si="19"/>
        <v>211</v>
      </c>
      <c r="L32" s="26">
        <f t="shared" si="19"/>
        <v>228</v>
      </c>
      <c r="M32" s="26">
        <f t="shared" si="19"/>
        <v>227</v>
      </c>
      <c r="N32" s="26">
        <f t="shared" si="19"/>
        <v>238</v>
      </c>
      <c r="O32" s="26">
        <f t="shared" si="19"/>
        <v>251</v>
      </c>
      <c r="P32" s="26">
        <f t="shared" si="19"/>
        <v>252</v>
      </c>
      <c r="Q32" s="26">
        <f t="shared" si="19"/>
        <v>255</v>
      </c>
      <c r="R32" s="26">
        <f t="shared" si="19"/>
        <v>274</v>
      </c>
      <c r="S32" s="26">
        <f t="shared" si="19"/>
        <v>247</v>
      </c>
      <c r="T32" s="26">
        <f t="shared" si="19"/>
        <v>227</v>
      </c>
      <c r="U32" s="25">
        <f t="shared" si="19"/>
        <v>259</v>
      </c>
      <c r="V32" s="61">
        <f t="shared" ref="V32" si="20">SUM(V33:V36)</f>
        <v>225</v>
      </c>
    </row>
    <row r="33" spans="1:22" ht="17.100000000000001" customHeight="1" x14ac:dyDescent="0.25">
      <c r="A33" s="7" t="s">
        <v>52</v>
      </c>
      <c r="B33" s="8"/>
      <c r="C33" s="8">
        <v>76</v>
      </c>
      <c r="D33" s="8">
        <v>101</v>
      </c>
      <c r="E33" s="8">
        <v>100</v>
      </c>
      <c r="F33" s="8">
        <v>85</v>
      </c>
      <c r="G33" s="8">
        <v>94</v>
      </c>
      <c r="H33" s="8">
        <v>105</v>
      </c>
      <c r="I33" s="8">
        <v>125</v>
      </c>
      <c r="J33" s="8">
        <v>104</v>
      </c>
      <c r="K33" s="8">
        <v>112</v>
      </c>
      <c r="L33" s="8">
        <v>131</v>
      </c>
      <c r="M33" s="8">
        <v>134</v>
      </c>
      <c r="N33" s="8">
        <v>153</v>
      </c>
      <c r="O33" s="8">
        <v>158</v>
      </c>
      <c r="P33" s="8">
        <v>162</v>
      </c>
      <c r="Q33" s="27">
        <v>146</v>
      </c>
      <c r="R33" s="27">
        <v>138</v>
      </c>
      <c r="S33" s="8">
        <v>127</v>
      </c>
      <c r="T33" s="8">
        <v>121</v>
      </c>
      <c r="U33" s="7">
        <v>140</v>
      </c>
      <c r="V33" s="55">
        <v>113</v>
      </c>
    </row>
    <row r="34" spans="1:22" ht="17.100000000000001" customHeight="1" x14ac:dyDescent="0.25">
      <c r="A34" s="7" t="s">
        <v>53</v>
      </c>
      <c r="B34" s="8"/>
      <c r="C34" s="8"/>
      <c r="D34" s="8"/>
      <c r="E34" s="8"/>
      <c r="F34" s="8">
        <v>5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V34" s="55"/>
    </row>
    <row r="35" spans="1:22" ht="17.100000000000001" customHeight="1" x14ac:dyDescent="0.25">
      <c r="A35" s="7" t="s">
        <v>54</v>
      </c>
      <c r="B35" s="8"/>
      <c r="C35" s="8">
        <v>12</v>
      </c>
      <c r="D35" s="8">
        <v>18</v>
      </c>
      <c r="E35" s="8">
        <v>24</v>
      </c>
      <c r="F35" s="8">
        <v>39</v>
      </c>
      <c r="G35" s="8">
        <v>30</v>
      </c>
      <c r="H35" s="8">
        <v>30</v>
      </c>
      <c r="I35" s="8">
        <v>33</v>
      </c>
      <c r="J35" s="8">
        <v>33</v>
      </c>
      <c r="K35" s="8">
        <v>26</v>
      </c>
      <c r="L35" s="8">
        <v>25</v>
      </c>
      <c r="M35" s="8">
        <v>15</v>
      </c>
      <c r="N35" s="8">
        <v>6</v>
      </c>
      <c r="O35" s="8">
        <v>20</v>
      </c>
      <c r="P35" s="8">
        <v>22</v>
      </c>
      <c r="Q35" s="27">
        <v>35</v>
      </c>
      <c r="R35" s="27">
        <v>46</v>
      </c>
      <c r="S35" s="8">
        <v>45</v>
      </c>
      <c r="T35" s="8">
        <v>32</v>
      </c>
      <c r="U35" s="7">
        <v>34</v>
      </c>
      <c r="V35" s="55">
        <v>25</v>
      </c>
    </row>
    <row r="36" spans="1:22" ht="17.100000000000001" customHeight="1" x14ac:dyDescent="0.25">
      <c r="A36" s="7" t="s">
        <v>55</v>
      </c>
      <c r="B36" s="8"/>
      <c r="C36" s="8">
        <v>4</v>
      </c>
      <c r="D36" s="8">
        <v>14</v>
      </c>
      <c r="E36" s="8">
        <v>5</v>
      </c>
      <c r="F36" s="8">
        <v>4</v>
      </c>
      <c r="G36" s="8">
        <v>38</v>
      </c>
      <c r="H36" s="8">
        <v>44</v>
      </c>
      <c r="I36" s="8">
        <v>57</v>
      </c>
      <c r="J36" s="8">
        <v>44</v>
      </c>
      <c r="K36" s="8">
        <v>73</v>
      </c>
      <c r="L36" s="8">
        <v>72</v>
      </c>
      <c r="M36" s="8">
        <v>78</v>
      </c>
      <c r="N36" s="8">
        <v>79</v>
      </c>
      <c r="O36" s="8">
        <v>73</v>
      </c>
      <c r="P36" s="8">
        <v>68</v>
      </c>
      <c r="Q36" s="27">
        <v>74</v>
      </c>
      <c r="R36" s="27">
        <v>90</v>
      </c>
      <c r="S36" s="8">
        <v>75</v>
      </c>
      <c r="T36" s="8">
        <v>74</v>
      </c>
      <c r="U36" s="7">
        <v>85</v>
      </c>
      <c r="V36" s="55">
        <v>87</v>
      </c>
    </row>
    <row r="37" spans="1:22" s="25" customFormat="1" ht="17.100000000000001" customHeight="1" x14ac:dyDescent="0.25">
      <c r="A37" s="25" t="s">
        <v>27</v>
      </c>
      <c r="B37" s="26">
        <f>SUM(B38:B40)</f>
        <v>39</v>
      </c>
      <c r="C37" s="26">
        <f t="shared" ref="C37:U37" si="21">SUM(C38:C40)</f>
        <v>12</v>
      </c>
      <c r="D37" s="26">
        <f t="shared" si="21"/>
        <v>0</v>
      </c>
      <c r="E37" s="26">
        <f t="shared" si="21"/>
        <v>0</v>
      </c>
      <c r="F37" s="26">
        <f t="shared" si="21"/>
        <v>0</v>
      </c>
      <c r="G37" s="26">
        <f t="shared" si="21"/>
        <v>0</v>
      </c>
      <c r="H37" s="26">
        <f t="shared" si="21"/>
        <v>0</v>
      </c>
      <c r="I37" s="26">
        <f t="shared" si="21"/>
        <v>0</v>
      </c>
      <c r="J37" s="26">
        <f t="shared" si="21"/>
        <v>0</v>
      </c>
      <c r="K37" s="26">
        <f t="shared" si="21"/>
        <v>0</v>
      </c>
      <c r="L37" s="26">
        <f t="shared" si="21"/>
        <v>0</v>
      </c>
      <c r="M37" s="26">
        <f t="shared" si="21"/>
        <v>0</v>
      </c>
      <c r="N37" s="26">
        <f t="shared" si="21"/>
        <v>0</v>
      </c>
      <c r="O37" s="26">
        <f t="shared" si="21"/>
        <v>0</v>
      </c>
      <c r="P37" s="26">
        <f t="shared" si="21"/>
        <v>0</v>
      </c>
      <c r="Q37" s="26">
        <f t="shared" si="21"/>
        <v>0</v>
      </c>
      <c r="R37" s="26">
        <f t="shared" si="21"/>
        <v>1</v>
      </c>
      <c r="S37" s="26">
        <f t="shared" si="21"/>
        <v>0</v>
      </c>
      <c r="T37" s="26">
        <f t="shared" si="21"/>
        <v>0</v>
      </c>
      <c r="U37" s="25">
        <f t="shared" si="21"/>
        <v>0</v>
      </c>
      <c r="V37" s="61">
        <f t="shared" ref="V37" si="22">SUM(V38:V40)</f>
        <v>0</v>
      </c>
    </row>
    <row r="38" spans="1:22" ht="17.100000000000001" customHeight="1" x14ac:dyDescent="0.25">
      <c r="A38" s="7" t="s">
        <v>56</v>
      </c>
      <c r="B38" s="8">
        <v>38</v>
      </c>
      <c r="C38" s="8">
        <v>11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V38" s="55"/>
    </row>
    <row r="39" spans="1:22" ht="17.100000000000001" customHeight="1" x14ac:dyDescent="0.25">
      <c r="A39" s="7" t="s">
        <v>57</v>
      </c>
      <c r="B39" s="8"/>
      <c r="C39" s="8">
        <v>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27">
        <v>1</v>
      </c>
      <c r="S39" s="8"/>
      <c r="T39" s="8"/>
      <c r="V39" s="55"/>
    </row>
    <row r="40" spans="1:22" ht="17.100000000000001" customHeight="1" x14ac:dyDescent="0.25">
      <c r="A40" s="7" t="s">
        <v>58</v>
      </c>
      <c r="B40" s="8">
        <v>1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V40" s="55"/>
    </row>
    <row r="41" spans="1:22" s="25" customFormat="1" ht="17.100000000000001" customHeight="1" x14ac:dyDescent="0.25">
      <c r="A41" s="25" t="s">
        <v>28</v>
      </c>
      <c r="B41" s="26">
        <f>SUM(B42:B44)</f>
        <v>88</v>
      </c>
      <c r="C41" s="26">
        <f t="shared" ref="C41:U41" si="23">SUM(C42:C44)</f>
        <v>31</v>
      </c>
      <c r="D41" s="26">
        <f t="shared" si="23"/>
        <v>0</v>
      </c>
      <c r="E41" s="26">
        <f t="shared" si="23"/>
        <v>0</v>
      </c>
      <c r="F41" s="26">
        <f t="shared" si="23"/>
        <v>0</v>
      </c>
      <c r="G41" s="26">
        <f t="shared" si="23"/>
        <v>0</v>
      </c>
      <c r="H41" s="26">
        <f t="shared" si="23"/>
        <v>0</v>
      </c>
      <c r="I41" s="26">
        <f t="shared" si="23"/>
        <v>0</v>
      </c>
      <c r="J41" s="26">
        <f t="shared" si="23"/>
        <v>0</v>
      </c>
      <c r="K41" s="26">
        <f t="shared" si="23"/>
        <v>0</v>
      </c>
      <c r="L41" s="26">
        <f t="shared" si="23"/>
        <v>0</v>
      </c>
      <c r="M41" s="26">
        <f t="shared" si="23"/>
        <v>0</v>
      </c>
      <c r="N41" s="26">
        <f t="shared" si="23"/>
        <v>0</v>
      </c>
      <c r="O41" s="26">
        <f t="shared" si="23"/>
        <v>0</v>
      </c>
      <c r="P41" s="26">
        <f t="shared" si="23"/>
        <v>0</v>
      </c>
      <c r="Q41" s="26">
        <f t="shared" si="23"/>
        <v>0</v>
      </c>
      <c r="R41" s="26">
        <f t="shared" si="23"/>
        <v>0</v>
      </c>
      <c r="S41" s="26">
        <f t="shared" si="23"/>
        <v>0</v>
      </c>
      <c r="T41" s="26">
        <f t="shared" si="23"/>
        <v>0</v>
      </c>
      <c r="U41" s="25">
        <f t="shared" si="23"/>
        <v>0</v>
      </c>
      <c r="V41" s="61">
        <f t="shared" ref="V41" si="24">SUM(V42:V44)</f>
        <v>0</v>
      </c>
    </row>
    <row r="42" spans="1:22" ht="17.100000000000001" customHeight="1" x14ac:dyDescent="0.25">
      <c r="A42" s="7" t="s">
        <v>59</v>
      </c>
      <c r="B42" s="8">
        <v>63</v>
      </c>
      <c r="C42" s="8">
        <v>19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V42" s="55"/>
    </row>
    <row r="43" spans="1:22" ht="17.100000000000001" customHeight="1" x14ac:dyDescent="0.25">
      <c r="A43" s="28" t="s">
        <v>54</v>
      </c>
      <c r="B43" s="8">
        <v>11</v>
      </c>
      <c r="C43" s="48"/>
      <c r="D43" s="8"/>
      <c r="E43" s="8"/>
      <c r="F43" s="8"/>
      <c r="G43" s="8"/>
      <c r="H43" s="8"/>
      <c r="I43" s="8"/>
      <c r="J43" s="8"/>
      <c r="K43" s="8"/>
      <c r="L43" s="8"/>
      <c r="M43" s="8"/>
      <c r="N43" s="48"/>
      <c r="O43" s="8"/>
      <c r="P43" s="48"/>
      <c r="Q43" s="8"/>
      <c r="R43" s="8"/>
      <c r="S43" s="48"/>
      <c r="T43" s="48"/>
      <c r="V43" s="55"/>
    </row>
    <row r="44" spans="1:22" ht="17.100000000000001" customHeight="1" x14ac:dyDescent="0.25">
      <c r="A44" s="7" t="s">
        <v>55</v>
      </c>
      <c r="B44" s="8">
        <v>14</v>
      </c>
      <c r="C44" s="48">
        <v>12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V44" s="55"/>
    </row>
    <row r="45" spans="1:22" s="1" customFormat="1" ht="17.100000000000001" customHeight="1" x14ac:dyDescent="0.25">
      <c r="A45" s="45" t="s">
        <v>29</v>
      </c>
      <c r="B45" s="75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15">
        <f>SUM(U46)</f>
        <v>14</v>
      </c>
      <c r="V45" s="59">
        <f>SUM(V46)</f>
        <v>13</v>
      </c>
    </row>
    <row r="46" spans="1:22" s="1" customFormat="1" ht="17.100000000000001" customHeight="1" x14ac:dyDescent="0.25">
      <c r="A46" t="s">
        <v>60</v>
      </c>
      <c r="B46" s="75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1">
        <v>14</v>
      </c>
      <c r="V46" s="62">
        <v>13</v>
      </c>
    </row>
    <row r="47" spans="1:22" ht="17.25" customHeight="1" x14ac:dyDescent="0.25"/>
    <row r="48" spans="1:22" s="6" customFormat="1" ht="17.100000000000001" customHeight="1" x14ac:dyDescent="0.25">
      <c r="A48" s="76" t="s">
        <v>3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1"/>
    </row>
    <row r="49" spans="1:22" ht="17.100000000000001" customHeight="1" x14ac:dyDescent="0.25">
      <c r="A49" s="76" t="s">
        <v>30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</row>
    <row r="50" spans="1:22" s="24" customFormat="1" ht="17.100000000000001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2" s="24" customFormat="1" ht="15.75" customHeight="1" x14ac:dyDescent="0.25">
      <c r="A51" s="44" t="s">
        <v>5</v>
      </c>
      <c r="B51" s="3">
        <v>2005</v>
      </c>
      <c r="C51" s="3">
        <v>2006</v>
      </c>
      <c r="D51" s="3">
        <v>2007</v>
      </c>
      <c r="E51" s="4">
        <v>2008</v>
      </c>
      <c r="F51" s="3">
        <v>2009</v>
      </c>
      <c r="G51" s="4">
        <v>2010</v>
      </c>
      <c r="H51" s="3">
        <v>2011</v>
      </c>
      <c r="I51" s="3">
        <v>2012</v>
      </c>
      <c r="J51" s="3">
        <v>2013</v>
      </c>
      <c r="K51" s="3">
        <v>2014</v>
      </c>
      <c r="L51" s="3">
        <v>2015</v>
      </c>
      <c r="M51" s="4">
        <v>2016</v>
      </c>
      <c r="N51" s="3">
        <v>2017</v>
      </c>
      <c r="O51" s="3">
        <v>2018</v>
      </c>
      <c r="P51" s="3">
        <v>2019</v>
      </c>
      <c r="Q51" s="3">
        <v>2020</v>
      </c>
      <c r="R51" s="3">
        <v>2021</v>
      </c>
      <c r="S51" s="3">
        <v>2022</v>
      </c>
      <c r="T51" s="5">
        <v>2023</v>
      </c>
      <c r="U51" s="5">
        <v>2024</v>
      </c>
      <c r="V51" s="5">
        <v>2025</v>
      </c>
    </row>
    <row r="52" spans="1:22" s="25" customFormat="1" ht="17.100000000000001" customHeight="1" x14ac:dyDescent="0.25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49"/>
      <c r="U52" s="7"/>
      <c r="V52" s="55"/>
    </row>
    <row r="53" spans="1:22" ht="17.100000000000001" customHeight="1" x14ac:dyDescent="0.25">
      <c r="A53" s="29" t="s">
        <v>31</v>
      </c>
      <c r="B53" s="30">
        <f t="shared" ref="B53:U53" si="25">+B55+B61+B64+B66</f>
        <v>164</v>
      </c>
      <c r="C53" s="30">
        <f t="shared" si="25"/>
        <v>133</v>
      </c>
      <c r="D53" s="30">
        <f t="shared" si="25"/>
        <v>138</v>
      </c>
      <c r="E53" s="30">
        <f t="shared" si="25"/>
        <v>150</v>
      </c>
      <c r="F53" s="30">
        <f t="shared" si="25"/>
        <v>162</v>
      </c>
      <c r="G53" s="30">
        <f t="shared" si="25"/>
        <v>141</v>
      </c>
      <c r="H53" s="30">
        <f t="shared" si="25"/>
        <v>120</v>
      </c>
      <c r="I53" s="30">
        <f t="shared" si="25"/>
        <v>113</v>
      </c>
      <c r="J53" s="30">
        <f t="shared" si="25"/>
        <v>110</v>
      </c>
      <c r="K53" s="30">
        <f t="shared" si="25"/>
        <v>99</v>
      </c>
      <c r="L53" s="30">
        <f t="shared" si="25"/>
        <v>90</v>
      </c>
      <c r="M53" s="30">
        <f t="shared" si="25"/>
        <v>113</v>
      </c>
      <c r="N53" s="30">
        <f t="shared" si="25"/>
        <v>87</v>
      </c>
      <c r="O53" s="30">
        <f t="shared" si="25"/>
        <v>82</v>
      </c>
      <c r="P53" s="30">
        <f t="shared" si="25"/>
        <v>96</v>
      </c>
      <c r="Q53" s="30">
        <f t="shared" si="25"/>
        <v>99</v>
      </c>
      <c r="R53" s="30">
        <f t="shared" si="25"/>
        <v>114</v>
      </c>
      <c r="S53" s="30">
        <f t="shared" si="25"/>
        <v>74</v>
      </c>
      <c r="T53" s="30">
        <f t="shared" si="25"/>
        <v>80</v>
      </c>
      <c r="U53" s="29">
        <f t="shared" si="25"/>
        <v>98</v>
      </c>
      <c r="V53" s="63">
        <f t="shared" ref="V53" si="26">+V55+V61+V64+V66</f>
        <v>116</v>
      </c>
    </row>
    <row r="54" spans="1:22" ht="17.100000000000001" customHeight="1" x14ac:dyDescent="0.25">
      <c r="A54" s="2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24"/>
      <c r="V54" s="64"/>
    </row>
    <row r="55" spans="1:22" ht="17.100000000000001" customHeight="1" x14ac:dyDescent="0.25">
      <c r="A55" s="25" t="s">
        <v>22</v>
      </c>
      <c r="B55" s="61">
        <f t="shared" ref="B55:U55" si="27">SUM(B56:B60)</f>
        <v>32</v>
      </c>
      <c r="C55" s="61">
        <f t="shared" si="27"/>
        <v>23</v>
      </c>
      <c r="D55" s="61">
        <f t="shared" si="27"/>
        <v>22</v>
      </c>
      <c r="E55" s="61">
        <f t="shared" si="27"/>
        <v>33</v>
      </c>
      <c r="F55" s="61">
        <f t="shared" si="27"/>
        <v>41</v>
      </c>
      <c r="G55" s="61">
        <f t="shared" si="27"/>
        <v>22</v>
      </c>
      <c r="H55" s="61">
        <f t="shared" si="27"/>
        <v>13</v>
      </c>
      <c r="I55" s="61">
        <f t="shared" si="27"/>
        <v>20</v>
      </c>
      <c r="J55" s="61">
        <f t="shared" si="27"/>
        <v>28</v>
      </c>
      <c r="K55" s="61">
        <f t="shared" si="27"/>
        <v>24</v>
      </c>
      <c r="L55" s="61">
        <f t="shared" si="27"/>
        <v>15</v>
      </c>
      <c r="M55" s="61">
        <f t="shared" si="27"/>
        <v>25</v>
      </c>
      <c r="N55" s="61">
        <f t="shared" si="27"/>
        <v>22</v>
      </c>
      <c r="O55" s="61">
        <f t="shared" si="27"/>
        <v>19</v>
      </c>
      <c r="P55" s="61">
        <f t="shared" si="27"/>
        <v>19</v>
      </c>
      <c r="Q55" s="61">
        <f t="shared" si="27"/>
        <v>25</v>
      </c>
      <c r="R55" s="61">
        <f t="shared" si="27"/>
        <v>20</v>
      </c>
      <c r="S55" s="61">
        <f t="shared" si="27"/>
        <v>3</v>
      </c>
      <c r="T55" s="61">
        <f t="shared" si="27"/>
        <v>4</v>
      </c>
      <c r="U55" s="61">
        <f t="shared" si="27"/>
        <v>0</v>
      </c>
      <c r="V55" s="61">
        <f>SUM(V56:V60)</f>
        <v>17</v>
      </c>
    </row>
    <row r="56" spans="1:22" ht="17.100000000000001" customHeight="1" x14ac:dyDescent="0.25">
      <c r="A56" s="7" t="s">
        <v>61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V56" s="55">
        <v>7</v>
      </c>
    </row>
    <row r="57" spans="1:22" ht="17.100000000000001" customHeight="1" x14ac:dyDescent="0.25">
      <c r="A57" s="7" t="s">
        <v>62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V57" s="55">
        <v>3</v>
      </c>
    </row>
    <row r="58" spans="1:22" s="25" customFormat="1" ht="17.100000000000001" customHeight="1" x14ac:dyDescent="0.25">
      <c r="A58" s="7" t="s">
        <v>63</v>
      </c>
      <c r="B58" s="8"/>
      <c r="C58" s="8"/>
      <c r="D58" s="8"/>
      <c r="E58" s="8"/>
      <c r="F58" s="8">
        <v>4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7"/>
      <c r="V58" s="55"/>
    </row>
    <row r="59" spans="1:22" ht="17.100000000000001" customHeight="1" x14ac:dyDescent="0.25">
      <c r="A59" s="7" t="s">
        <v>64</v>
      </c>
      <c r="B59" s="8"/>
      <c r="C59" s="8"/>
      <c r="D59" s="8"/>
      <c r="E59" s="8"/>
      <c r="F59" s="8">
        <v>4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V59" s="55"/>
    </row>
    <row r="60" spans="1:22" ht="17.100000000000001" customHeight="1" x14ac:dyDescent="0.25">
      <c r="A60" s="7" t="s">
        <v>65</v>
      </c>
      <c r="B60" s="8">
        <v>32</v>
      </c>
      <c r="C60" s="8">
        <v>23</v>
      </c>
      <c r="D60" s="8">
        <v>22</v>
      </c>
      <c r="E60" s="8">
        <v>33</v>
      </c>
      <c r="F60" s="8">
        <v>33</v>
      </c>
      <c r="G60" s="8">
        <v>22</v>
      </c>
      <c r="H60" s="8">
        <v>13</v>
      </c>
      <c r="I60" s="8">
        <v>20</v>
      </c>
      <c r="J60" s="8">
        <v>28</v>
      </c>
      <c r="K60" s="8">
        <v>24</v>
      </c>
      <c r="L60" s="8">
        <v>15</v>
      </c>
      <c r="M60" s="8">
        <v>25</v>
      </c>
      <c r="N60" s="8">
        <v>22</v>
      </c>
      <c r="O60" s="8">
        <v>19</v>
      </c>
      <c r="P60" s="8">
        <v>19</v>
      </c>
      <c r="Q60" s="27">
        <v>25</v>
      </c>
      <c r="R60" s="27">
        <v>20</v>
      </c>
      <c r="S60" s="8">
        <v>3</v>
      </c>
      <c r="T60" s="8">
        <v>4</v>
      </c>
      <c r="V60" s="55">
        <v>7</v>
      </c>
    </row>
    <row r="61" spans="1:22" s="25" customFormat="1" ht="17.100000000000001" customHeight="1" x14ac:dyDescent="0.25">
      <c r="A61" s="25" t="s">
        <v>26</v>
      </c>
      <c r="B61" s="26">
        <f>SUM(B62:B63)</f>
        <v>0</v>
      </c>
      <c r="C61" s="26">
        <f t="shared" ref="C61:E61" si="28">SUM(C62:C63)</f>
        <v>0</v>
      </c>
      <c r="D61" s="26">
        <f t="shared" si="28"/>
        <v>0</v>
      </c>
      <c r="E61" s="26">
        <f t="shared" si="28"/>
        <v>61</v>
      </c>
      <c r="F61" s="26">
        <f>SUM(F62:F63)</f>
        <v>77</v>
      </c>
      <c r="G61" s="26">
        <f t="shared" ref="G61:U61" si="29">SUM(G62:G63)</f>
        <v>102</v>
      </c>
      <c r="H61" s="26">
        <f t="shared" si="29"/>
        <v>107</v>
      </c>
      <c r="I61" s="26">
        <f t="shared" si="29"/>
        <v>93</v>
      </c>
      <c r="J61" s="26">
        <f t="shared" si="29"/>
        <v>81</v>
      </c>
      <c r="K61" s="26">
        <f t="shared" si="29"/>
        <v>74</v>
      </c>
      <c r="L61" s="26">
        <f t="shared" si="29"/>
        <v>74</v>
      </c>
      <c r="M61" s="26">
        <f t="shared" si="29"/>
        <v>88</v>
      </c>
      <c r="N61" s="26">
        <f t="shared" si="29"/>
        <v>65</v>
      </c>
      <c r="O61" s="26">
        <f t="shared" si="29"/>
        <v>63</v>
      </c>
      <c r="P61" s="26">
        <f t="shared" si="29"/>
        <v>77</v>
      </c>
      <c r="Q61" s="26">
        <f t="shared" si="29"/>
        <v>53</v>
      </c>
      <c r="R61" s="26">
        <f t="shared" si="29"/>
        <v>39</v>
      </c>
      <c r="S61" s="26">
        <f t="shared" si="29"/>
        <v>16</v>
      </c>
      <c r="T61" s="26">
        <f t="shared" si="29"/>
        <v>5</v>
      </c>
      <c r="U61" s="25">
        <f t="shared" si="29"/>
        <v>17</v>
      </c>
      <c r="V61" s="61">
        <f t="shared" ref="V61" si="30">SUM(V62:V63)</f>
        <v>12</v>
      </c>
    </row>
    <row r="62" spans="1:22" ht="17.100000000000001" customHeight="1" x14ac:dyDescent="0.25">
      <c r="A62" s="25" t="s">
        <v>66</v>
      </c>
      <c r="B62" s="8"/>
      <c r="C62" s="8"/>
      <c r="D62" s="8"/>
      <c r="E62" s="8">
        <v>22</v>
      </c>
      <c r="F62" s="8">
        <v>22</v>
      </c>
      <c r="G62" s="8">
        <v>42</v>
      </c>
      <c r="H62" s="8">
        <v>42</v>
      </c>
      <c r="I62" s="8">
        <v>24</v>
      </c>
      <c r="J62" s="8">
        <v>11</v>
      </c>
      <c r="K62" s="8"/>
      <c r="L62" s="8">
        <v>2</v>
      </c>
      <c r="M62" s="8">
        <v>2</v>
      </c>
      <c r="N62" s="8"/>
      <c r="O62" s="8"/>
      <c r="P62" s="8"/>
      <c r="Q62" s="8"/>
      <c r="R62" s="8"/>
      <c r="S62" s="8"/>
      <c r="T62" s="8"/>
      <c r="U62" s="7">
        <v>17</v>
      </c>
      <c r="V62" s="55"/>
    </row>
    <row r="63" spans="1:22" s="25" customFormat="1" ht="17.100000000000001" customHeight="1" x14ac:dyDescent="0.25">
      <c r="A63" s="25" t="s">
        <v>67</v>
      </c>
      <c r="B63" s="8"/>
      <c r="C63" s="8"/>
      <c r="D63" s="8"/>
      <c r="E63" s="8">
        <v>39</v>
      </c>
      <c r="F63" s="8">
        <v>55</v>
      </c>
      <c r="G63" s="8">
        <v>60</v>
      </c>
      <c r="H63" s="8">
        <v>65</v>
      </c>
      <c r="I63" s="8">
        <v>69</v>
      </c>
      <c r="J63" s="8">
        <v>70</v>
      </c>
      <c r="K63" s="8">
        <v>74</v>
      </c>
      <c r="L63" s="8">
        <v>72</v>
      </c>
      <c r="M63" s="8">
        <v>86</v>
      </c>
      <c r="N63" s="8">
        <v>65</v>
      </c>
      <c r="O63" s="8">
        <v>63</v>
      </c>
      <c r="P63" s="8">
        <v>77</v>
      </c>
      <c r="Q63" s="27">
        <v>53</v>
      </c>
      <c r="R63" s="27">
        <v>39</v>
      </c>
      <c r="S63" s="8">
        <v>16</v>
      </c>
      <c r="T63" s="8">
        <v>5</v>
      </c>
      <c r="U63" s="7"/>
      <c r="V63" s="55">
        <v>12</v>
      </c>
    </row>
    <row r="64" spans="1:22" ht="17.100000000000001" customHeight="1" x14ac:dyDescent="0.25">
      <c r="A64" s="25" t="s">
        <v>27</v>
      </c>
      <c r="B64" s="26">
        <f>+B65</f>
        <v>16</v>
      </c>
      <c r="C64" s="26">
        <f t="shared" ref="C64:V64" si="31">+C65</f>
        <v>10</v>
      </c>
      <c r="D64" s="26">
        <f t="shared" si="31"/>
        <v>21</v>
      </c>
      <c r="E64" s="26">
        <f t="shared" si="31"/>
        <v>20</v>
      </c>
      <c r="F64" s="26">
        <f t="shared" si="31"/>
        <v>14</v>
      </c>
      <c r="G64" s="26">
        <f t="shared" si="31"/>
        <v>8</v>
      </c>
      <c r="H64" s="26">
        <f t="shared" si="31"/>
        <v>0</v>
      </c>
      <c r="I64" s="26">
        <f t="shared" si="31"/>
        <v>0</v>
      </c>
      <c r="J64" s="26">
        <f t="shared" si="31"/>
        <v>0</v>
      </c>
      <c r="K64" s="26">
        <f t="shared" si="31"/>
        <v>0</v>
      </c>
      <c r="L64" s="26">
        <f t="shared" si="31"/>
        <v>0</v>
      </c>
      <c r="M64" s="26">
        <f t="shared" si="31"/>
        <v>0</v>
      </c>
      <c r="N64" s="26">
        <f t="shared" si="31"/>
        <v>0</v>
      </c>
      <c r="O64" s="26">
        <f t="shared" si="31"/>
        <v>0</v>
      </c>
      <c r="P64" s="26">
        <f t="shared" si="31"/>
        <v>0</v>
      </c>
      <c r="Q64" s="26">
        <f t="shared" si="31"/>
        <v>0</v>
      </c>
      <c r="R64" s="26">
        <f t="shared" si="31"/>
        <v>0</v>
      </c>
      <c r="S64" s="26">
        <f t="shared" si="31"/>
        <v>0</v>
      </c>
      <c r="T64" s="26">
        <f t="shared" si="31"/>
        <v>0</v>
      </c>
      <c r="U64" s="25">
        <f t="shared" si="31"/>
        <v>0</v>
      </c>
      <c r="V64" s="61">
        <f t="shared" si="31"/>
        <v>0</v>
      </c>
    </row>
    <row r="65" spans="1:22" ht="17.100000000000001" customHeight="1" x14ac:dyDescent="0.25">
      <c r="A65" s="7" t="s">
        <v>32</v>
      </c>
      <c r="B65" s="8">
        <v>16</v>
      </c>
      <c r="C65" s="8">
        <v>10</v>
      </c>
      <c r="D65" s="8">
        <v>21</v>
      </c>
      <c r="E65" s="8">
        <v>20</v>
      </c>
      <c r="F65" s="8">
        <v>14</v>
      </c>
      <c r="G65" s="8">
        <v>8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/>
      <c r="T65" s="8"/>
      <c r="V65" s="55"/>
    </row>
    <row r="66" spans="1:22" ht="17.100000000000001" customHeight="1" x14ac:dyDescent="0.25">
      <c r="A66" s="25" t="s">
        <v>28</v>
      </c>
      <c r="B66" s="61">
        <f t="shared" ref="B66:U66" si="32">SUM(B67:B70)</f>
        <v>116</v>
      </c>
      <c r="C66" s="61">
        <f t="shared" si="32"/>
        <v>100</v>
      </c>
      <c r="D66" s="61">
        <f t="shared" si="32"/>
        <v>95</v>
      </c>
      <c r="E66" s="61">
        <f t="shared" si="32"/>
        <v>36</v>
      </c>
      <c r="F66" s="61">
        <f t="shared" si="32"/>
        <v>30</v>
      </c>
      <c r="G66" s="61">
        <f t="shared" si="32"/>
        <v>9</v>
      </c>
      <c r="H66" s="61">
        <f t="shared" si="32"/>
        <v>0</v>
      </c>
      <c r="I66" s="61">
        <f t="shared" si="32"/>
        <v>0</v>
      </c>
      <c r="J66" s="61">
        <f t="shared" si="32"/>
        <v>1</v>
      </c>
      <c r="K66" s="61">
        <f t="shared" si="32"/>
        <v>1</v>
      </c>
      <c r="L66" s="61">
        <f t="shared" si="32"/>
        <v>1</v>
      </c>
      <c r="M66" s="61">
        <f t="shared" si="32"/>
        <v>0</v>
      </c>
      <c r="N66" s="61">
        <f t="shared" si="32"/>
        <v>0</v>
      </c>
      <c r="O66" s="61">
        <f t="shared" si="32"/>
        <v>0</v>
      </c>
      <c r="P66" s="61">
        <f t="shared" si="32"/>
        <v>0</v>
      </c>
      <c r="Q66" s="61">
        <f t="shared" si="32"/>
        <v>21</v>
      </c>
      <c r="R66" s="61">
        <f t="shared" si="32"/>
        <v>55</v>
      </c>
      <c r="S66" s="61">
        <f t="shared" si="32"/>
        <v>55</v>
      </c>
      <c r="T66" s="61">
        <f t="shared" si="32"/>
        <v>71</v>
      </c>
      <c r="U66" s="61">
        <f t="shared" si="32"/>
        <v>81</v>
      </c>
      <c r="V66" s="61">
        <f>SUM(V67:V70)</f>
        <v>87</v>
      </c>
    </row>
    <row r="67" spans="1:22" ht="17.100000000000001" customHeight="1" x14ac:dyDescent="0.25">
      <c r="A67" s="7" t="s">
        <v>33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V67" s="55">
        <v>16</v>
      </c>
    </row>
    <row r="68" spans="1:22" ht="17.25" customHeight="1" x14ac:dyDescent="0.25">
      <c r="A68" s="28" t="s">
        <v>34</v>
      </c>
      <c r="B68" s="8">
        <v>85</v>
      </c>
      <c r="C68" s="8">
        <v>77</v>
      </c>
      <c r="D68" s="8">
        <v>73</v>
      </c>
      <c r="E68" s="8">
        <v>28</v>
      </c>
      <c r="F68" s="8">
        <v>22</v>
      </c>
      <c r="G68" s="8">
        <v>8</v>
      </c>
      <c r="H68" s="8"/>
      <c r="I68" s="8"/>
      <c r="J68" s="8"/>
      <c r="K68" s="8">
        <v>1</v>
      </c>
      <c r="L68" s="8">
        <v>1</v>
      </c>
      <c r="M68" s="8"/>
      <c r="N68" s="8"/>
      <c r="O68" s="8"/>
      <c r="P68" s="8"/>
      <c r="Q68" s="8"/>
      <c r="R68" s="8"/>
      <c r="S68" s="8"/>
      <c r="T68" s="8"/>
      <c r="V68" s="55"/>
    </row>
    <row r="69" spans="1:22" ht="16.5" customHeight="1" x14ac:dyDescent="0.25">
      <c r="A69" s="7" t="s">
        <v>35</v>
      </c>
      <c r="B69" s="8">
        <v>31</v>
      </c>
      <c r="C69" s="8">
        <v>23</v>
      </c>
      <c r="D69" s="8">
        <v>22</v>
      </c>
      <c r="E69" s="8">
        <v>8</v>
      </c>
      <c r="F69" s="8">
        <v>8</v>
      </c>
      <c r="G69" s="8">
        <v>1</v>
      </c>
      <c r="H69" s="8"/>
      <c r="I69" s="8"/>
      <c r="J69" s="8">
        <v>1</v>
      </c>
      <c r="K69" s="8"/>
      <c r="L69" s="8"/>
      <c r="M69" s="8"/>
      <c r="N69" s="8"/>
      <c r="O69" s="8"/>
      <c r="P69" s="8"/>
      <c r="Q69" s="8"/>
      <c r="R69" s="8"/>
      <c r="S69" s="8"/>
      <c r="T69" s="8"/>
      <c r="V69" s="55"/>
    </row>
    <row r="70" spans="1:22" s="24" customFormat="1" ht="17.100000000000001" customHeight="1" x14ac:dyDescent="0.25">
      <c r="A70" s="7" t="s">
        <v>36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27">
        <v>21</v>
      </c>
      <c r="R70" s="27">
        <v>55</v>
      </c>
      <c r="S70" s="8">
        <v>55</v>
      </c>
      <c r="T70" s="8">
        <v>71</v>
      </c>
      <c r="U70" s="7">
        <v>81</v>
      </c>
      <c r="V70" s="55">
        <v>71</v>
      </c>
    </row>
    <row r="71" spans="1:22" s="24" customFormat="1" ht="16.5" customHeight="1" x14ac:dyDescent="0.25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7"/>
      <c r="V71" s="55"/>
    </row>
    <row r="72" spans="1:22" s="24" customFormat="1" ht="16.5" customHeight="1" x14ac:dyDescent="0.25">
      <c r="A72" s="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7"/>
      <c r="V72" s="55"/>
    </row>
    <row r="73" spans="1:22" s="34" customFormat="1" ht="17.100000000000001" customHeight="1" x14ac:dyDescent="0.25">
      <c r="A73" s="32" t="s">
        <v>37</v>
      </c>
      <c r="B73" s="33">
        <f t="shared" ref="B73:U73" si="33">+B75+B78+B80+B82+B88+B91</f>
        <v>90</v>
      </c>
      <c r="C73" s="33">
        <f t="shared" si="33"/>
        <v>94</v>
      </c>
      <c r="D73" s="33">
        <f t="shared" si="33"/>
        <v>99</v>
      </c>
      <c r="E73" s="33">
        <f t="shared" si="33"/>
        <v>102</v>
      </c>
      <c r="F73" s="33">
        <f t="shared" si="33"/>
        <v>84</v>
      </c>
      <c r="G73" s="33">
        <f t="shared" si="33"/>
        <v>96</v>
      </c>
      <c r="H73" s="33">
        <f t="shared" si="33"/>
        <v>135</v>
      </c>
      <c r="I73" s="33">
        <f t="shared" si="33"/>
        <v>146</v>
      </c>
      <c r="J73" s="33">
        <f t="shared" si="33"/>
        <v>151</v>
      </c>
      <c r="K73" s="33">
        <f t="shared" si="33"/>
        <v>199</v>
      </c>
      <c r="L73" s="33">
        <f t="shared" si="33"/>
        <v>234</v>
      </c>
      <c r="M73" s="33">
        <f t="shared" si="33"/>
        <v>261</v>
      </c>
      <c r="N73" s="33">
        <f t="shared" si="33"/>
        <v>290</v>
      </c>
      <c r="O73" s="33">
        <f t="shared" si="33"/>
        <v>309</v>
      </c>
      <c r="P73" s="33">
        <f t="shared" si="33"/>
        <v>316</v>
      </c>
      <c r="Q73" s="33">
        <f t="shared" si="33"/>
        <v>321</v>
      </c>
      <c r="R73" s="33">
        <f t="shared" si="33"/>
        <v>368</v>
      </c>
      <c r="S73" s="33">
        <f t="shared" si="33"/>
        <v>318</v>
      </c>
      <c r="T73" s="33">
        <f t="shared" si="33"/>
        <v>280</v>
      </c>
      <c r="U73" s="32">
        <f t="shared" si="33"/>
        <v>297</v>
      </c>
      <c r="V73" s="65">
        <f t="shared" ref="V73" si="34">+V75+V78+V80+V82+V88+V91</f>
        <v>317</v>
      </c>
    </row>
    <row r="74" spans="1:22" s="34" customFormat="1" ht="17.100000000000001" customHeight="1" x14ac:dyDescent="0.25">
      <c r="A74" s="24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24"/>
      <c r="V74" s="64"/>
    </row>
    <row r="75" spans="1:22" s="24" customFormat="1" ht="17.100000000000001" customHeight="1" x14ac:dyDescent="0.25">
      <c r="A75" s="24" t="s">
        <v>38</v>
      </c>
      <c r="B75" s="31">
        <f>SUM(B76:B77)</f>
        <v>0</v>
      </c>
      <c r="C75" s="31">
        <f t="shared" ref="C75:P75" si="35">SUM(C76:C77)</f>
        <v>0</v>
      </c>
      <c r="D75" s="31">
        <f t="shared" si="35"/>
        <v>0</v>
      </c>
      <c r="E75" s="31">
        <f t="shared" si="35"/>
        <v>0</v>
      </c>
      <c r="F75" s="31">
        <f t="shared" si="35"/>
        <v>0</v>
      </c>
      <c r="G75" s="31">
        <f t="shared" si="35"/>
        <v>0</v>
      </c>
      <c r="H75" s="31">
        <f t="shared" si="35"/>
        <v>0</v>
      </c>
      <c r="I75" s="31">
        <f t="shared" si="35"/>
        <v>14</v>
      </c>
      <c r="J75" s="31">
        <f t="shared" si="35"/>
        <v>0</v>
      </c>
      <c r="K75" s="31">
        <f t="shared" si="35"/>
        <v>0</v>
      </c>
      <c r="L75" s="31">
        <f t="shared" si="35"/>
        <v>0</v>
      </c>
      <c r="M75" s="31">
        <f t="shared" si="35"/>
        <v>11</v>
      </c>
      <c r="N75" s="31">
        <f t="shared" si="35"/>
        <v>0</v>
      </c>
      <c r="O75" s="31">
        <f t="shared" si="35"/>
        <v>0</v>
      </c>
      <c r="P75" s="31">
        <f t="shared" si="35"/>
        <v>0</v>
      </c>
      <c r="Q75" s="31">
        <f>SUM(Q76:Q77)</f>
        <v>11</v>
      </c>
      <c r="R75" s="31">
        <f t="shared" ref="R75:U75" si="36">SUM(R76:R77)</f>
        <v>22</v>
      </c>
      <c r="S75" s="31">
        <f t="shared" si="36"/>
        <v>11</v>
      </c>
      <c r="T75" s="31">
        <f t="shared" si="36"/>
        <v>10</v>
      </c>
      <c r="U75" s="24">
        <f t="shared" si="36"/>
        <v>0</v>
      </c>
      <c r="V75" s="64">
        <f t="shared" ref="V75" si="37">SUM(V76:V77)</f>
        <v>0</v>
      </c>
    </row>
    <row r="76" spans="1:22" s="34" customFormat="1" ht="17.100000000000001" customHeight="1" x14ac:dyDescent="0.25">
      <c r="A76" s="34" t="s">
        <v>68</v>
      </c>
      <c r="B76" s="35">
        <v>0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14</v>
      </c>
      <c r="J76" s="35">
        <v>0</v>
      </c>
      <c r="K76" s="35">
        <v>0</v>
      </c>
      <c r="L76" s="35">
        <v>0</v>
      </c>
      <c r="M76" s="35">
        <v>11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/>
      <c r="T76" s="35"/>
      <c r="V76" s="66"/>
    </row>
    <row r="77" spans="1:22" s="25" customFormat="1" ht="17.100000000000001" customHeight="1" x14ac:dyDescent="0.25">
      <c r="A77" s="34" t="s">
        <v>69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6">
        <v>11</v>
      </c>
      <c r="R77" s="37">
        <v>22</v>
      </c>
      <c r="S77" s="35">
        <v>11</v>
      </c>
      <c r="T77" s="35">
        <v>10</v>
      </c>
      <c r="U77" s="34"/>
      <c r="V77" s="66"/>
    </row>
    <row r="78" spans="1:22" ht="17.100000000000001" customHeight="1" x14ac:dyDescent="0.25">
      <c r="A78" s="25" t="s">
        <v>20</v>
      </c>
      <c r="B78" s="31">
        <f>+B79</f>
        <v>0</v>
      </c>
      <c r="C78" s="31">
        <f t="shared" ref="C78:V78" si="38">+C79</f>
        <v>0</v>
      </c>
      <c r="D78" s="31">
        <f t="shared" si="38"/>
        <v>0</v>
      </c>
      <c r="E78" s="31">
        <f t="shared" si="38"/>
        <v>0</v>
      </c>
      <c r="F78" s="31">
        <f t="shared" si="38"/>
        <v>0</v>
      </c>
      <c r="G78" s="31">
        <f t="shared" si="38"/>
        <v>0</v>
      </c>
      <c r="H78" s="31">
        <f t="shared" si="38"/>
        <v>17</v>
      </c>
      <c r="I78" s="31">
        <f t="shared" si="38"/>
        <v>0</v>
      </c>
      <c r="J78" s="31">
        <f t="shared" si="38"/>
        <v>0</v>
      </c>
      <c r="K78" s="31">
        <f t="shared" si="38"/>
        <v>0</v>
      </c>
      <c r="L78" s="31">
        <f t="shared" si="38"/>
        <v>14</v>
      </c>
      <c r="M78" s="31">
        <f t="shared" si="38"/>
        <v>0</v>
      </c>
      <c r="N78" s="31">
        <f t="shared" si="38"/>
        <v>0</v>
      </c>
      <c r="O78" s="31">
        <f t="shared" si="38"/>
        <v>0</v>
      </c>
      <c r="P78" s="31">
        <f t="shared" si="38"/>
        <v>0</v>
      </c>
      <c r="Q78" s="31">
        <f t="shared" si="38"/>
        <v>0</v>
      </c>
      <c r="R78" s="31">
        <f t="shared" si="38"/>
        <v>0</v>
      </c>
      <c r="S78" s="31">
        <f t="shared" si="38"/>
        <v>0</v>
      </c>
      <c r="T78" s="31">
        <f t="shared" si="38"/>
        <v>0</v>
      </c>
      <c r="U78" s="24">
        <f t="shared" si="38"/>
        <v>0</v>
      </c>
      <c r="V78" s="64">
        <f t="shared" si="38"/>
        <v>0</v>
      </c>
    </row>
    <row r="79" spans="1:22" s="25" customFormat="1" ht="17.100000000000001" customHeight="1" x14ac:dyDescent="0.25">
      <c r="A79" s="7" t="s">
        <v>70</v>
      </c>
      <c r="B79" s="35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17</v>
      </c>
      <c r="I79" s="35">
        <v>0</v>
      </c>
      <c r="J79" s="35">
        <v>0</v>
      </c>
      <c r="K79" s="35">
        <v>0</v>
      </c>
      <c r="L79" s="35">
        <v>14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/>
      <c r="T79" s="35"/>
      <c r="U79" s="34"/>
      <c r="V79" s="66"/>
    </row>
    <row r="80" spans="1:22" ht="17.100000000000001" customHeight="1" x14ac:dyDescent="0.25">
      <c r="A80" s="25" t="s">
        <v>22</v>
      </c>
      <c r="B80" s="26">
        <f>+B81</f>
        <v>0</v>
      </c>
      <c r="C80" s="26">
        <f t="shared" ref="C80:V80" si="39">+C81</f>
        <v>0</v>
      </c>
      <c r="D80" s="26">
        <f t="shared" si="39"/>
        <v>0</v>
      </c>
      <c r="E80" s="26">
        <f t="shared" si="39"/>
        <v>0</v>
      </c>
      <c r="F80" s="26">
        <f t="shared" si="39"/>
        <v>0</v>
      </c>
      <c r="G80" s="26">
        <f t="shared" si="39"/>
        <v>10</v>
      </c>
      <c r="H80" s="26">
        <f t="shared" si="39"/>
        <v>8</v>
      </c>
      <c r="I80" s="26">
        <f t="shared" si="39"/>
        <v>9</v>
      </c>
      <c r="J80" s="26">
        <f t="shared" si="39"/>
        <v>19</v>
      </c>
      <c r="K80" s="26">
        <f t="shared" si="39"/>
        <v>33</v>
      </c>
      <c r="L80" s="26">
        <f t="shared" si="39"/>
        <v>42</v>
      </c>
      <c r="M80" s="26">
        <f t="shared" si="39"/>
        <v>49</v>
      </c>
      <c r="N80" s="26">
        <f t="shared" si="39"/>
        <v>69</v>
      </c>
      <c r="O80" s="26">
        <f t="shared" si="39"/>
        <v>89</v>
      </c>
      <c r="P80" s="26">
        <f t="shared" si="39"/>
        <v>110</v>
      </c>
      <c r="Q80" s="26">
        <f t="shared" si="39"/>
        <v>117</v>
      </c>
      <c r="R80" s="26">
        <f t="shared" si="39"/>
        <v>130</v>
      </c>
      <c r="S80" s="26">
        <f t="shared" si="39"/>
        <v>124</v>
      </c>
      <c r="T80" s="26">
        <f t="shared" si="39"/>
        <v>118</v>
      </c>
      <c r="U80" s="25">
        <f t="shared" si="39"/>
        <v>134</v>
      </c>
      <c r="V80" s="61">
        <f t="shared" si="39"/>
        <v>136</v>
      </c>
    </row>
    <row r="81" spans="1:22" ht="17.100000000000001" customHeight="1" x14ac:dyDescent="0.25">
      <c r="A81" s="7" t="s">
        <v>71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10</v>
      </c>
      <c r="H81" s="8">
        <v>8</v>
      </c>
      <c r="I81" s="8">
        <v>9</v>
      </c>
      <c r="J81" s="8">
        <v>19</v>
      </c>
      <c r="K81" s="8">
        <v>33</v>
      </c>
      <c r="L81" s="8">
        <v>42</v>
      </c>
      <c r="M81" s="8">
        <v>49</v>
      </c>
      <c r="N81" s="8">
        <v>69</v>
      </c>
      <c r="O81" s="8">
        <v>89</v>
      </c>
      <c r="P81" s="8">
        <v>110</v>
      </c>
      <c r="Q81" s="38">
        <v>117</v>
      </c>
      <c r="R81" s="38">
        <v>130</v>
      </c>
      <c r="S81" s="8">
        <v>124</v>
      </c>
      <c r="T81" s="8">
        <v>118</v>
      </c>
      <c r="U81" s="7">
        <v>134</v>
      </c>
      <c r="V81" s="55">
        <v>136</v>
      </c>
    </row>
    <row r="82" spans="1:22" ht="17.100000000000001" customHeight="1" x14ac:dyDescent="0.25">
      <c r="A82" s="25" t="s">
        <v>26</v>
      </c>
      <c r="B82" s="26">
        <f t="shared" ref="B82:U82" si="40">SUM(B83:B87)</f>
        <v>23</v>
      </c>
      <c r="C82" s="26">
        <f t="shared" si="40"/>
        <v>51</v>
      </c>
      <c r="D82" s="26">
        <f t="shared" si="40"/>
        <v>84</v>
      </c>
      <c r="E82" s="26">
        <f t="shared" si="40"/>
        <v>102</v>
      </c>
      <c r="F82" s="26">
        <f t="shared" si="40"/>
        <v>84</v>
      </c>
      <c r="G82" s="26">
        <f t="shared" si="40"/>
        <v>86</v>
      </c>
      <c r="H82" s="26">
        <f t="shared" si="40"/>
        <v>110</v>
      </c>
      <c r="I82" s="26">
        <f t="shared" si="40"/>
        <v>123</v>
      </c>
      <c r="J82" s="26">
        <f t="shared" si="40"/>
        <v>132</v>
      </c>
      <c r="K82" s="26">
        <f t="shared" si="40"/>
        <v>166</v>
      </c>
      <c r="L82" s="26">
        <f t="shared" si="40"/>
        <v>178</v>
      </c>
      <c r="M82" s="26">
        <f t="shared" si="40"/>
        <v>201</v>
      </c>
      <c r="N82" s="26">
        <f t="shared" si="40"/>
        <v>221</v>
      </c>
      <c r="O82" s="26">
        <f t="shared" si="40"/>
        <v>219</v>
      </c>
      <c r="P82" s="26">
        <f t="shared" si="40"/>
        <v>206</v>
      </c>
      <c r="Q82" s="26">
        <f t="shared" si="40"/>
        <v>193</v>
      </c>
      <c r="R82" s="26">
        <f t="shared" si="40"/>
        <v>215</v>
      </c>
      <c r="S82" s="26">
        <f t="shared" si="40"/>
        <v>182</v>
      </c>
      <c r="T82" s="26">
        <f t="shared" si="40"/>
        <v>152</v>
      </c>
      <c r="U82" s="25">
        <f t="shared" si="40"/>
        <v>163</v>
      </c>
      <c r="V82" s="61">
        <f t="shared" ref="V82" si="41">SUM(V83:V87)</f>
        <v>181</v>
      </c>
    </row>
    <row r="83" spans="1:22" ht="17.100000000000001" customHeight="1" x14ac:dyDescent="0.25">
      <c r="A83" s="7" t="s">
        <v>72</v>
      </c>
      <c r="B83" s="8"/>
      <c r="C83" s="8"/>
      <c r="D83" s="8"/>
      <c r="E83" s="8">
        <v>10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V83" s="55"/>
    </row>
    <row r="84" spans="1:22" ht="17.100000000000001" customHeight="1" x14ac:dyDescent="0.25">
      <c r="A84" s="7" t="s">
        <v>73</v>
      </c>
      <c r="B84" s="8"/>
      <c r="C84" s="8"/>
      <c r="D84" s="8">
        <v>17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V84" s="55"/>
    </row>
    <row r="85" spans="1:22" s="25" customFormat="1" ht="17.100000000000001" customHeight="1" x14ac:dyDescent="0.25">
      <c r="A85" s="7" t="s">
        <v>74</v>
      </c>
      <c r="B85" s="8"/>
      <c r="C85" s="8"/>
      <c r="D85" s="8"/>
      <c r="E85" s="8"/>
      <c r="F85" s="8"/>
      <c r="G85" s="8">
        <v>17</v>
      </c>
      <c r="H85" s="8">
        <v>35</v>
      </c>
      <c r="I85" s="8">
        <v>61</v>
      </c>
      <c r="J85" s="8">
        <v>73</v>
      </c>
      <c r="K85" s="8">
        <v>93</v>
      </c>
      <c r="L85" s="8">
        <v>113</v>
      </c>
      <c r="M85" s="8">
        <v>123</v>
      </c>
      <c r="N85" s="8">
        <v>135</v>
      </c>
      <c r="O85" s="8">
        <v>128</v>
      </c>
      <c r="P85" s="8">
        <v>127</v>
      </c>
      <c r="Q85" s="39">
        <v>110</v>
      </c>
      <c r="R85" s="39">
        <v>121</v>
      </c>
      <c r="S85" s="8">
        <v>103</v>
      </c>
      <c r="T85" s="8">
        <v>87</v>
      </c>
      <c r="U85" s="7">
        <v>80</v>
      </c>
      <c r="V85" s="55">
        <v>79</v>
      </c>
    </row>
    <row r="86" spans="1:22" ht="17.100000000000001" customHeight="1" x14ac:dyDescent="0.25">
      <c r="A86" s="7" t="s">
        <v>76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>
        <v>25</v>
      </c>
      <c r="N86" s="8">
        <v>47</v>
      </c>
      <c r="O86" s="8">
        <v>61</v>
      </c>
      <c r="P86" s="8">
        <v>75</v>
      </c>
      <c r="Q86" s="39">
        <v>83</v>
      </c>
      <c r="R86" s="39">
        <v>91</v>
      </c>
      <c r="S86" s="8">
        <v>79</v>
      </c>
      <c r="T86" s="8">
        <v>65</v>
      </c>
      <c r="U86" s="7">
        <v>83</v>
      </c>
      <c r="V86" s="55">
        <v>102</v>
      </c>
    </row>
    <row r="87" spans="1:22" ht="16.5" customHeight="1" x14ac:dyDescent="0.25">
      <c r="A87" s="7" t="s">
        <v>75</v>
      </c>
      <c r="B87" s="8">
        <v>23</v>
      </c>
      <c r="C87" s="8">
        <v>51</v>
      </c>
      <c r="D87" s="8">
        <v>67</v>
      </c>
      <c r="E87" s="8">
        <v>92</v>
      </c>
      <c r="F87" s="8">
        <v>84</v>
      </c>
      <c r="G87" s="8">
        <v>69</v>
      </c>
      <c r="H87" s="8">
        <v>75</v>
      </c>
      <c r="I87" s="8">
        <v>62</v>
      </c>
      <c r="J87" s="8">
        <v>59</v>
      </c>
      <c r="K87" s="8">
        <v>73</v>
      </c>
      <c r="L87" s="8">
        <v>65</v>
      </c>
      <c r="M87" s="8">
        <v>53</v>
      </c>
      <c r="N87" s="8">
        <v>39</v>
      </c>
      <c r="O87" s="8">
        <v>30</v>
      </c>
      <c r="P87" s="8">
        <v>4</v>
      </c>
      <c r="Q87" s="8"/>
      <c r="R87" s="39">
        <v>3</v>
      </c>
      <c r="S87" s="8"/>
      <c r="T87" s="8"/>
      <c r="V87" s="55"/>
    </row>
    <row r="88" spans="1:22" s="25" customFormat="1" ht="17.100000000000001" customHeight="1" x14ac:dyDescent="0.25">
      <c r="A88" s="25" t="s">
        <v>27</v>
      </c>
      <c r="B88" s="26">
        <f>SUM(B89:B90)</f>
        <v>31</v>
      </c>
      <c r="C88" s="26">
        <f t="shared" ref="C88:U88" si="42">SUM(C89:C90)</f>
        <v>26</v>
      </c>
      <c r="D88" s="26">
        <f t="shared" si="42"/>
        <v>11</v>
      </c>
      <c r="E88" s="26">
        <f t="shared" si="42"/>
        <v>0</v>
      </c>
      <c r="F88" s="26">
        <f t="shared" si="42"/>
        <v>0</v>
      </c>
      <c r="G88" s="26">
        <f t="shared" si="42"/>
        <v>0</v>
      </c>
      <c r="H88" s="26">
        <f t="shared" si="42"/>
        <v>0</v>
      </c>
      <c r="I88" s="26">
        <f t="shared" si="42"/>
        <v>0</v>
      </c>
      <c r="J88" s="26">
        <f t="shared" si="42"/>
        <v>0</v>
      </c>
      <c r="K88" s="26">
        <f t="shared" si="42"/>
        <v>0</v>
      </c>
      <c r="L88" s="26">
        <f t="shared" si="42"/>
        <v>0</v>
      </c>
      <c r="M88" s="26">
        <f t="shared" si="42"/>
        <v>0</v>
      </c>
      <c r="N88" s="26">
        <f t="shared" si="42"/>
        <v>0</v>
      </c>
      <c r="O88" s="26">
        <f t="shared" si="42"/>
        <v>0</v>
      </c>
      <c r="P88" s="26">
        <f t="shared" si="42"/>
        <v>0</v>
      </c>
      <c r="Q88" s="26">
        <f t="shared" si="42"/>
        <v>0</v>
      </c>
      <c r="R88" s="26">
        <f t="shared" si="42"/>
        <v>1</v>
      </c>
      <c r="S88" s="26">
        <f t="shared" si="42"/>
        <v>1</v>
      </c>
      <c r="T88" s="26">
        <f t="shared" si="42"/>
        <v>0</v>
      </c>
      <c r="U88" s="25">
        <f t="shared" si="42"/>
        <v>0</v>
      </c>
      <c r="V88" s="61">
        <f t="shared" ref="V88" si="43">SUM(V89:V90)</f>
        <v>0</v>
      </c>
    </row>
    <row r="89" spans="1:22" ht="17.100000000000001" customHeight="1" x14ac:dyDescent="0.25">
      <c r="A89" s="7" t="s">
        <v>77</v>
      </c>
      <c r="B89" s="8">
        <v>21</v>
      </c>
      <c r="C89" s="8">
        <v>13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V89" s="55"/>
    </row>
    <row r="90" spans="1:22" ht="17.100000000000001" customHeight="1" x14ac:dyDescent="0.25">
      <c r="A90" s="7" t="s">
        <v>71</v>
      </c>
      <c r="B90" s="8">
        <v>10</v>
      </c>
      <c r="C90" s="8">
        <v>13</v>
      </c>
      <c r="D90" s="8">
        <v>11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39">
        <v>1</v>
      </c>
      <c r="S90" s="8">
        <v>1</v>
      </c>
      <c r="T90" s="8"/>
      <c r="V90" s="55"/>
    </row>
    <row r="91" spans="1:22" s="24" customFormat="1" ht="17.100000000000001" customHeight="1" x14ac:dyDescent="0.25">
      <c r="A91" s="25" t="s">
        <v>28</v>
      </c>
      <c r="B91" s="26">
        <f>+B92</f>
        <v>36</v>
      </c>
      <c r="C91" s="26">
        <f t="shared" ref="C91:V91" si="44">+C92</f>
        <v>17</v>
      </c>
      <c r="D91" s="26">
        <f t="shared" si="44"/>
        <v>4</v>
      </c>
      <c r="E91" s="26">
        <f t="shared" si="44"/>
        <v>0</v>
      </c>
      <c r="F91" s="26">
        <f t="shared" si="44"/>
        <v>0</v>
      </c>
      <c r="G91" s="26">
        <f t="shared" si="44"/>
        <v>0</v>
      </c>
      <c r="H91" s="26">
        <f t="shared" si="44"/>
        <v>0</v>
      </c>
      <c r="I91" s="26">
        <f t="shared" si="44"/>
        <v>0</v>
      </c>
      <c r="J91" s="26">
        <f t="shared" si="44"/>
        <v>0</v>
      </c>
      <c r="K91" s="26">
        <f t="shared" si="44"/>
        <v>0</v>
      </c>
      <c r="L91" s="26">
        <f t="shared" si="44"/>
        <v>0</v>
      </c>
      <c r="M91" s="26">
        <f t="shared" si="44"/>
        <v>0</v>
      </c>
      <c r="N91" s="26">
        <f t="shared" si="44"/>
        <v>0</v>
      </c>
      <c r="O91" s="26">
        <f t="shared" si="44"/>
        <v>1</v>
      </c>
      <c r="P91" s="26">
        <f t="shared" si="44"/>
        <v>0</v>
      </c>
      <c r="Q91" s="26">
        <f t="shared" si="44"/>
        <v>0</v>
      </c>
      <c r="R91" s="26">
        <f t="shared" si="44"/>
        <v>0</v>
      </c>
      <c r="S91" s="26">
        <f t="shared" si="44"/>
        <v>0</v>
      </c>
      <c r="T91" s="26">
        <f t="shared" si="44"/>
        <v>0</v>
      </c>
      <c r="U91" s="25">
        <f t="shared" si="44"/>
        <v>0</v>
      </c>
      <c r="V91" s="61">
        <f t="shared" si="44"/>
        <v>0</v>
      </c>
    </row>
    <row r="92" spans="1:22" s="24" customFormat="1" ht="11.25" customHeight="1" x14ac:dyDescent="0.25">
      <c r="A92" s="7" t="s">
        <v>78</v>
      </c>
      <c r="B92" s="8">
        <v>36</v>
      </c>
      <c r="C92" s="8">
        <v>17</v>
      </c>
      <c r="D92" s="8">
        <v>4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  <c r="Q92" s="8">
        <v>0</v>
      </c>
      <c r="R92" s="8">
        <v>0</v>
      </c>
      <c r="S92" s="8"/>
      <c r="T92" s="8"/>
      <c r="U92" s="7"/>
      <c r="V92" s="55"/>
    </row>
    <row r="93" spans="1:22" s="25" customFormat="1" ht="17.100000000000001" customHeight="1" x14ac:dyDescent="0.25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7"/>
      <c r="V93" s="55"/>
    </row>
    <row r="94" spans="1:22" ht="17.100000000000001" customHeight="1" x14ac:dyDescent="0.25">
      <c r="A94" s="40" t="s">
        <v>39</v>
      </c>
      <c r="B94" s="67">
        <f t="shared" ref="B94:U94" si="45">+B96+B98+B103+B106</f>
        <v>48</v>
      </c>
      <c r="C94" s="67">
        <f t="shared" si="45"/>
        <v>43</v>
      </c>
      <c r="D94" s="67">
        <f t="shared" si="45"/>
        <v>33</v>
      </c>
      <c r="E94" s="67">
        <f t="shared" si="45"/>
        <v>35</v>
      </c>
      <c r="F94" s="67">
        <f t="shared" si="45"/>
        <v>25</v>
      </c>
      <c r="G94" s="67">
        <f t="shared" si="45"/>
        <v>22</v>
      </c>
      <c r="H94" s="67">
        <f t="shared" si="45"/>
        <v>33</v>
      </c>
      <c r="I94" s="67">
        <f t="shared" si="45"/>
        <v>42</v>
      </c>
      <c r="J94" s="67">
        <f t="shared" si="45"/>
        <v>52</v>
      </c>
      <c r="K94" s="67">
        <f t="shared" si="45"/>
        <v>47</v>
      </c>
      <c r="L94" s="67">
        <f t="shared" si="45"/>
        <v>71</v>
      </c>
      <c r="M94" s="67">
        <f t="shared" si="45"/>
        <v>69</v>
      </c>
      <c r="N94" s="67">
        <f t="shared" si="45"/>
        <v>83</v>
      </c>
      <c r="O94" s="67">
        <f t="shared" si="45"/>
        <v>85</v>
      </c>
      <c r="P94" s="67">
        <f t="shared" si="45"/>
        <v>102</v>
      </c>
      <c r="Q94" s="67">
        <f t="shared" si="45"/>
        <v>107</v>
      </c>
      <c r="R94" s="67">
        <f t="shared" si="45"/>
        <v>114</v>
      </c>
      <c r="S94" s="67">
        <f t="shared" si="45"/>
        <v>106</v>
      </c>
      <c r="T94" s="67">
        <f t="shared" si="45"/>
        <v>121</v>
      </c>
      <c r="U94" s="67">
        <f t="shared" si="45"/>
        <v>135</v>
      </c>
      <c r="V94" s="67">
        <f>+V96+V98+V103+V106</f>
        <v>156</v>
      </c>
    </row>
    <row r="95" spans="1:22" s="25" customFormat="1" ht="17.100000000000001" customHeight="1" x14ac:dyDescent="0.25">
      <c r="A95" s="24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24"/>
      <c r="V95" s="64"/>
    </row>
    <row r="96" spans="1:22" ht="17.100000000000001" customHeight="1" x14ac:dyDescent="0.25">
      <c r="A96" s="25" t="s">
        <v>26</v>
      </c>
      <c r="B96" s="26">
        <f>+B97</f>
        <v>0</v>
      </c>
      <c r="C96" s="26">
        <f t="shared" ref="C96:V96" si="46">+C97</f>
        <v>0</v>
      </c>
      <c r="D96" s="26">
        <f t="shared" si="46"/>
        <v>21</v>
      </c>
      <c r="E96" s="26">
        <f t="shared" si="46"/>
        <v>35</v>
      </c>
      <c r="F96" s="26">
        <f t="shared" si="46"/>
        <v>25</v>
      </c>
      <c r="G96" s="26">
        <f t="shared" si="46"/>
        <v>22</v>
      </c>
      <c r="H96" s="26">
        <f t="shared" si="46"/>
        <v>33</v>
      </c>
      <c r="I96" s="26">
        <f t="shared" si="46"/>
        <v>42</v>
      </c>
      <c r="J96" s="26">
        <f t="shared" si="46"/>
        <v>52</v>
      </c>
      <c r="K96" s="26">
        <f t="shared" si="46"/>
        <v>47</v>
      </c>
      <c r="L96" s="26">
        <f t="shared" si="46"/>
        <v>71</v>
      </c>
      <c r="M96" s="26">
        <f t="shared" si="46"/>
        <v>69</v>
      </c>
      <c r="N96" s="26">
        <f t="shared" si="46"/>
        <v>83</v>
      </c>
      <c r="O96" s="26">
        <f t="shared" si="46"/>
        <v>84</v>
      </c>
      <c r="P96" s="26">
        <f t="shared" si="46"/>
        <v>99</v>
      </c>
      <c r="Q96" s="26">
        <f t="shared" si="46"/>
        <v>107</v>
      </c>
      <c r="R96" s="26">
        <f t="shared" si="46"/>
        <v>113</v>
      </c>
      <c r="S96" s="26">
        <f t="shared" si="46"/>
        <v>0</v>
      </c>
      <c r="T96" s="26">
        <f t="shared" si="46"/>
        <v>121</v>
      </c>
      <c r="U96" s="25">
        <f t="shared" si="46"/>
        <v>135</v>
      </c>
      <c r="V96" s="61">
        <f t="shared" si="46"/>
        <v>148</v>
      </c>
    </row>
    <row r="97" spans="1:22" ht="17.100000000000001" customHeight="1" x14ac:dyDescent="0.25">
      <c r="A97" s="7" t="s">
        <v>79</v>
      </c>
      <c r="B97" s="8">
        <v>0</v>
      </c>
      <c r="C97" s="8">
        <v>0</v>
      </c>
      <c r="D97" s="8">
        <v>21</v>
      </c>
      <c r="E97" s="8">
        <v>35</v>
      </c>
      <c r="F97" s="8">
        <v>25</v>
      </c>
      <c r="G97" s="8">
        <v>22</v>
      </c>
      <c r="H97" s="8">
        <v>33</v>
      </c>
      <c r="I97" s="8">
        <v>42</v>
      </c>
      <c r="J97" s="8">
        <v>52</v>
      </c>
      <c r="K97" s="8">
        <v>47</v>
      </c>
      <c r="L97" s="8">
        <v>71</v>
      </c>
      <c r="M97" s="8">
        <v>69</v>
      </c>
      <c r="N97" s="8">
        <v>83</v>
      </c>
      <c r="O97" s="8">
        <v>84</v>
      </c>
      <c r="P97" s="8">
        <v>99</v>
      </c>
      <c r="Q97" s="38">
        <v>107</v>
      </c>
      <c r="R97" s="38">
        <v>113</v>
      </c>
      <c r="S97" s="8"/>
      <c r="T97" s="8">
        <v>121</v>
      </c>
      <c r="U97" s="7">
        <v>135</v>
      </c>
      <c r="V97" s="55">
        <v>148</v>
      </c>
    </row>
    <row r="98" spans="1:22" s="25" customFormat="1" ht="17.100000000000001" customHeight="1" x14ac:dyDescent="0.25">
      <c r="A98" s="25" t="s">
        <v>22</v>
      </c>
      <c r="B98" s="61">
        <f t="shared" ref="B98:U98" si="47">+SUM(B99:B102)</f>
        <v>0</v>
      </c>
      <c r="C98" s="61">
        <f t="shared" si="47"/>
        <v>0</v>
      </c>
      <c r="D98" s="61">
        <f t="shared" si="47"/>
        <v>0</v>
      </c>
      <c r="E98" s="61">
        <f t="shared" si="47"/>
        <v>0</v>
      </c>
      <c r="F98" s="61">
        <f t="shared" si="47"/>
        <v>0</v>
      </c>
      <c r="G98" s="61">
        <f t="shared" si="47"/>
        <v>0</v>
      </c>
      <c r="H98" s="61">
        <f t="shared" si="47"/>
        <v>0</v>
      </c>
      <c r="I98" s="61">
        <f t="shared" si="47"/>
        <v>0</v>
      </c>
      <c r="J98" s="61">
        <f t="shared" si="47"/>
        <v>0</v>
      </c>
      <c r="K98" s="61">
        <f t="shared" si="47"/>
        <v>0</v>
      </c>
      <c r="L98" s="61">
        <f t="shared" si="47"/>
        <v>0</v>
      </c>
      <c r="M98" s="61">
        <f t="shared" si="47"/>
        <v>0</v>
      </c>
      <c r="N98" s="61">
        <f t="shared" si="47"/>
        <v>0</v>
      </c>
      <c r="O98" s="61">
        <f t="shared" si="47"/>
        <v>0</v>
      </c>
      <c r="P98" s="61">
        <f t="shared" si="47"/>
        <v>0</v>
      </c>
      <c r="Q98" s="61">
        <f t="shared" si="47"/>
        <v>0</v>
      </c>
      <c r="R98" s="61">
        <f t="shared" si="47"/>
        <v>0</v>
      </c>
      <c r="S98" s="61">
        <f t="shared" si="47"/>
        <v>0</v>
      </c>
      <c r="T98" s="61">
        <f t="shared" si="47"/>
        <v>0</v>
      </c>
      <c r="U98" s="61">
        <f t="shared" si="47"/>
        <v>0</v>
      </c>
      <c r="V98" s="69">
        <f>+SUM(V99:V102)</f>
        <v>8</v>
      </c>
    </row>
    <row r="99" spans="1:22" ht="17.100000000000001" customHeight="1" x14ac:dyDescent="0.25">
      <c r="A99" s="7" t="s">
        <v>80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38"/>
      <c r="R99" s="38"/>
      <c r="S99" s="8"/>
      <c r="T99" s="8"/>
      <c r="V99" s="55">
        <v>1</v>
      </c>
    </row>
    <row r="100" spans="1:22" ht="17.100000000000001" customHeight="1" x14ac:dyDescent="0.25">
      <c r="A100" s="7" t="s">
        <v>81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38"/>
      <c r="R100" s="38"/>
      <c r="S100" s="8"/>
      <c r="T100" s="8"/>
      <c r="V100" s="55">
        <v>2</v>
      </c>
    </row>
    <row r="101" spans="1:22" ht="17.100000000000001" customHeight="1" x14ac:dyDescent="0.25">
      <c r="A101" s="7" t="s">
        <v>82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38"/>
      <c r="R101" s="38"/>
      <c r="S101" s="8"/>
      <c r="T101" s="8"/>
      <c r="V101" s="55">
        <v>3</v>
      </c>
    </row>
    <row r="102" spans="1:22" ht="17.100000000000001" customHeight="1" x14ac:dyDescent="0.25">
      <c r="A102" s="7" t="s">
        <v>83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38"/>
      <c r="R102" s="38"/>
      <c r="S102" s="8"/>
      <c r="T102" s="8"/>
      <c r="V102" s="55">
        <v>2</v>
      </c>
    </row>
    <row r="103" spans="1:22" s="25" customFormat="1" ht="17.100000000000001" customHeight="1" x14ac:dyDescent="0.25">
      <c r="A103" s="25" t="s">
        <v>27</v>
      </c>
      <c r="B103" s="26">
        <f>SUM(B104:B105)</f>
        <v>14</v>
      </c>
      <c r="C103" s="26">
        <f t="shared" ref="C103:U103" si="48">SUM(C104:C105)</f>
        <v>18</v>
      </c>
      <c r="D103" s="26">
        <f t="shared" si="48"/>
        <v>12</v>
      </c>
      <c r="E103" s="26">
        <f t="shared" si="48"/>
        <v>0</v>
      </c>
      <c r="F103" s="26">
        <f t="shared" si="48"/>
        <v>0</v>
      </c>
      <c r="G103" s="26">
        <f t="shared" si="48"/>
        <v>0</v>
      </c>
      <c r="H103" s="26">
        <f t="shared" si="48"/>
        <v>0</v>
      </c>
      <c r="I103" s="26">
        <f t="shared" si="48"/>
        <v>0</v>
      </c>
      <c r="J103" s="26">
        <f t="shared" si="48"/>
        <v>0</v>
      </c>
      <c r="K103" s="26">
        <f t="shared" si="48"/>
        <v>0</v>
      </c>
      <c r="L103" s="26">
        <f t="shared" si="48"/>
        <v>0</v>
      </c>
      <c r="M103" s="26">
        <f t="shared" si="48"/>
        <v>0</v>
      </c>
      <c r="N103" s="26">
        <f t="shared" si="48"/>
        <v>0</v>
      </c>
      <c r="O103" s="26">
        <f t="shared" si="48"/>
        <v>1</v>
      </c>
      <c r="P103" s="26">
        <f t="shared" si="48"/>
        <v>1</v>
      </c>
      <c r="Q103" s="26">
        <f t="shared" si="48"/>
        <v>0</v>
      </c>
      <c r="R103" s="26">
        <f t="shared" si="48"/>
        <v>0</v>
      </c>
      <c r="S103" s="26">
        <f t="shared" si="48"/>
        <v>105</v>
      </c>
      <c r="T103" s="26">
        <f t="shared" si="48"/>
        <v>0</v>
      </c>
      <c r="U103" s="25">
        <f t="shared" si="48"/>
        <v>0</v>
      </c>
      <c r="V103" s="61">
        <f t="shared" ref="V103" si="49">SUM(V104:V105)</f>
        <v>0</v>
      </c>
    </row>
    <row r="104" spans="1:22" ht="17.100000000000001" customHeight="1" x14ac:dyDescent="0.25">
      <c r="A104" s="7" t="s">
        <v>84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v>1</v>
      </c>
      <c r="P104" s="8">
        <v>1</v>
      </c>
      <c r="Q104" s="8"/>
      <c r="R104" s="8"/>
      <c r="S104" s="8">
        <v>105</v>
      </c>
      <c r="T104" s="8"/>
      <c r="V104" s="55"/>
    </row>
    <row r="105" spans="1:22" ht="17.100000000000001" customHeight="1" x14ac:dyDescent="0.25">
      <c r="A105" s="7" t="s">
        <v>85</v>
      </c>
      <c r="B105" s="8">
        <v>14</v>
      </c>
      <c r="C105" s="8">
        <v>18</v>
      </c>
      <c r="D105" s="8">
        <v>12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V105" s="55"/>
    </row>
    <row r="106" spans="1:22" ht="17.100000000000001" customHeight="1" x14ac:dyDescent="0.25">
      <c r="A106" s="25" t="s">
        <v>28</v>
      </c>
      <c r="B106" s="26">
        <f>+B107</f>
        <v>34</v>
      </c>
      <c r="C106" s="26">
        <f t="shared" ref="C106:V106" si="50">+C107</f>
        <v>25</v>
      </c>
      <c r="D106" s="26">
        <f t="shared" si="50"/>
        <v>0</v>
      </c>
      <c r="E106" s="26">
        <f t="shared" si="50"/>
        <v>0</v>
      </c>
      <c r="F106" s="26">
        <f t="shared" si="50"/>
        <v>0</v>
      </c>
      <c r="G106" s="26">
        <f t="shared" si="50"/>
        <v>0</v>
      </c>
      <c r="H106" s="26">
        <f t="shared" si="50"/>
        <v>0</v>
      </c>
      <c r="I106" s="26">
        <f t="shared" si="50"/>
        <v>0</v>
      </c>
      <c r="J106" s="26">
        <f t="shared" si="50"/>
        <v>0</v>
      </c>
      <c r="K106" s="26">
        <f t="shared" si="50"/>
        <v>0</v>
      </c>
      <c r="L106" s="26">
        <f t="shared" si="50"/>
        <v>0</v>
      </c>
      <c r="M106" s="26">
        <f t="shared" si="50"/>
        <v>0</v>
      </c>
      <c r="N106" s="26">
        <f t="shared" si="50"/>
        <v>0</v>
      </c>
      <c r="O106" s="26">
        <f t="shared" si="50"/>
        <v>0</v>
      </c>
      <c r="P106" s="26">
        <f t="shared" si="50"/>
        <v>2</v>
      </c>
      <c r="Q106" s="26">
        <f t="shared" si="50"/>
        <v>0</v>
      </c>
      <c r="R106" s="26">
        <f t="shared" si="50"/>
        <v>1</v>
      </c>
      <c r="S106" s="26">
        <f t="shared" si="50"/>
        <v>1</v>
      </c>
      <c r="T106" s="26">
        <f t="shared" si="50"/>
        <v>0</v>
      </c>
      <c r="U106" s="25">
        <f t="shared" si="50"/>
        <v>0</v>
      </c>
      <c r="V106" s="61">
        <f t="shared" si="50"/>
        <v>0</v>
      </c>
    </row>
    <row r="107" spans="1:22" ht="17.100000000000001" customHeight="1" x14ac:dyDescent="0.25">
      <c r="A107" s="7" t="s">
        <v>79</v>
      </c>
      <c r="B107" s="8">
        <v>34</v>
      </c>
      <c r="C107" s="8">
        <v>25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>
        <v>2</v>
      </c>
      <c r="Q107" s="8"/>
      <c r="R107" s="38">
        <v>1</v>
      </c>
      <c r="S107" s="8">
        <v>1</v>
      </c>
      <c r="T107" s="8"/>
      <c r="V107" s="55"/>
    </row>
    <row r="110" spans="1:22" ht="17.100000000000001" customHeight="1" x14ac:dyDescent="0.25">
      <c r="A110" s="76" t="s">
        <v>3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</row>
    <row r="111" spans="1:22" s="24" customFormat="1" ht="17.100000000000001" customHeight="1" x14ac:dyDescent="0.25">
      <c r="A111" s="76" t="s">
        <v>40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"/>
      <c r="V111" s="7"/>
    </row>
    <row r="112" spans="1:22" s="24" customFormat="1" ht="9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s="25" customFormat="1" ht="17.100000000000001" customHeight="1" x14ac:dyDescent="0.25">
      <c r="A113" s="44" t="s">
        <v>5</v>
      </c>
      <c r="B113" s="3">
        <v>2005</v>
      </c>
      <c r="C113" s="3">
        <v>2006</v>
      </c>
      <c r="D113" s="3">
        <v>2007</v>
      </c>
      <c r="E113" s="4">
        <v>2008</v>
      </c>
      <c r="F113" s="3">
        <v>2009</v>
      </c>
      <c r="G113" s="4">
        <v>2010</v>
      </c>
      <c r="H113" s="3">
        <v>2011</v>
      </c>
      <c r="I113" s="3">
        <v>2012</v>
      </c>
      <c r="J113" s="3">
        <v>2013</v>
      </c>
      <c r="K113" s="3">
        <v>2014</v>
      </c>
      <c r="L113" s="3">
        <v>2015</v>
      </c>
      <c r="M113" s="4">
        <v>2016</v>
      </c>
      <c r="N113" s="3">
        <v>2017</v>
      </c>
      <c r="O113" s="3">
        <v>2018</v>
      </c>
      <c r="P113" s="3">
        <v>2019</v>
      </c>
      <c r="Q113" s="3">
        <v>2020</v>
      </c>
      <c r="R113" s="3">
        <v>2021</v>
      </c>
      <c r="S113" s="3">
        <v>2022</v>
      </c>
      <c r="T113" s="3">
        <v>2023</v>
      </c>
      <c r="U113" s="57">
        <v>2024</v>
      </c>
      <c r="V113" s="5">
        <v>2025</v>
      </c>
    </row>
    <row r="114" spans="1:22" s="25" customFormat="1" ht="17.100000000000001" customHeight="1" x14ac:dyDescent="0.25">
      <c r="A114" s="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7"/>
      <c r="V114" s="55"/>
    </row>
    <row r="115" spans="1:22" ht="17.100000000000001" customHeight="1" x14ac:dyDescent="0.25">
      <c r="A115" s="41" t="s">
        <v>41</v>
      </c>
      <c r="B115" s="42">
        <f>+B117+B125</f>
        <v>107</v>
      </c>
      <c r="C115" s="42">
        <f>+C117+C125</f>
        <v>90</v>
      </c>
      <c r="D115" s="42">
        <f>+D117+D125</f>
        <v>99</v>
      </c>
      <c r="E115" s="42">
        <f t="shared" ref="E115:U115" si="51">+E117+E125</f>
        <v>120</v>
      </c>
      <c r="F115" s="42">
        <f t="shared" si="51"/>
        <v>129</v>
      </c>
      <c r="G115" s="42">
        <f t="shared" si="51"/>
        <v>127</v>
      </c>
      <c r="H115" s="42">
        <f t="shared" si="51"/>
        <v>128</v>
      </c>
      <c r="I115" s="42">
        <f t="shared" si="51"/>
        <v>126</v>
      </c>
      <c r="J115" s="42">
        <f t="shared" si="51"/>
        <v>118</v>
      </c>
      <c r="K115" s="42">
        <f t="shared" si="51"/>
        <v>138</v>
      </c>
      <c r="L115" s="42">
        <f t="shared" si="51"/>
        <v>124</v>
      </c>
      <c r="M115" s="42">
        <f t="shared" si="51"/>
        <v>147</v>
      </c>
      <c r="N115" s="42">
        <f t="shared" si="51"/>
        <v>140</v>
      </c>
      <c r="O115" s="42">
        <f t="shared" si="51"/>
        <v>136</v>
      </c>
      <c r="P115" s="42">
        <f t="shared" si="51"/>
        <v>143</v>
      </c>
      <c r="Q115" s="42">
        <f t="shared" si="51"/>
        <v>104</v>
      </c>
      <c r="R115" s="42">
        <f t="shared" si="51"/>
        <v>129</v>
      </c>
      <c r="S115" s="42">
        <f t="shared" si="51"/>
        <v>135</v>
      </c>
      <c r="T115" s="42">
        <f t="shared" si="51"/>
        <v>168</v>
      </c>
      <c r="U115" s="41">
        <f t="shared" si="51"/>
        <v>224</v>
      </c>
      <c r="V115" s="68">
        <f>+V117+V122+V125</f>
        <v>291</v>
      </c>
    </row>
    <row r="116" spans="1:22" ht="17.100000000000001" customHeight="1" x14ac:dyDescent="0.25">
      <c r="A116" s="24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24"/>
      <c r="V116" s="64"/>
    </row>
    <row r="117" spans="1:22" ht="17.100000000000001" customHeight="1" x14ac:dyDescent="0.25">
      <c r="A117" s="25" t="s">
        <v>26</v>
      </c>
      <c r="B117" s="26">
        <f>SUM(B118:B121)</f>
        <v>85</v>
      </c>
      <c r="C117" s="26">
        <f t="shared" ref="C117:U117" si="52">SUM(C118:C121)</f>
        <v>90</v>
      </c>
      <c r="D117" s="26">
        <f t="shared" si="52"/>
        <v>99</v>
      </c>
      <c r="E117" s="26">
        <f t="shared" si="52"/>
        <v>120</v>
      </c>
      <c r="F117" s="26">
        <f t="shared" si="52"/>
        <v>129</v>
      </c>
      <c r="G117" s="26">
        <f t="shared" si="52"/>
        <v>127</v>
      </c>
      <c r="H117" s="26">
        <f t="shared" si="52"/>
        <v>128</v>
      </c>
      <c r="I117" s="26">
        <f t="shared" si="52"/>
        <v>126</v>
      </c>
      <c r="J117" s="26">
        <f t="shared" si="52"/>
        <v>118</v>
      </c>
      <c r="K117" s="26">
        <f t="shared" si="52"/>
        <v>138</v>
      </c>
      <c r="L117" s="26">
        <f t="shared" si="52"/>
        <v>124</v>
      </c>
      <c r="M117" s="26">
        <f t="shared" si="52"/>
        <v>147</v>
      </c>
      <c r="N117" s="26">
        <f t="shared" si="52"/>
        <v>140</v>
      </c>
      <c r="O117" s="26">
        <f t="shared" si="52"/>
        <v>136</v>
      </c>
      <c r="P117" s="26">
        <f t="shared" si="52"/>
        <v>143</v>
      </c>
      <c r="Q117" s="26">
        <f t="shared" si="52"/>
        <v>104</v>
      </c>
      <c r="R117" s="26">
        <f t="shared" si="52"/>
        <v>129</v>
      </c>
      <c r="S117" s="26">
        <f t="shared" si="52"/>
        <v>135</v>
      </c>
      <c r="T117" s="26">
        <f t="shared" si="52"/>
        <v>168</v>
      </c>
      <c r="U117" s="25">
        <f t="shared" si="52"/>
        <v>224</v>
      </c>
      <c r="V117" s="61">
        <f t="shared" ref="V117" si="53">SUM(V118:V121)</f>
        <v>285</v>
      </c>
    </row>
    <row r="118" spans="1:22" ht="17.100000000000001" customHeight="1" x14ac:dyDescent="0.25">
      <c r="A118" s="7" t="s">
        <v>42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8">
        <v>12</v>
      </c>
      <c r="T118" s="8">
        <v>35</v>
      </c>
      <c r="U118" s="7">
        <v>75</v>
      </c>
      <c r="V118" s="55">
        <v>110</v>
      </c>
    </row>
    <row r="119" spans="1:22" ht="17.100000000000001" customHeight="1" x14ac:dyDescent="0.25">
      <c r="A119" s="7" t="s">
        <v>43</v>
      </c>
      <c r="B119" s="8">
        <v>58</v>
      </c>
      <c r="C119" s="8">
        <v>65</v>
      </c>
      <c r="D119" s="8">
        <v>51</v>
      </c>
      <c r="E119" s="8">
        <v>65</v>
      </c>
      <c r="F119" s="8">
        <v>59</v>
      </c>
      <c r="G119" s="8">
        <v>60</v>
      </c>
      <c r="H119" s="8">
        <v>64</v>
      </c>
      <c r="I119" s="8">
        <v>63</v>
      </c>
      <c r="J119" s="8">
        <v>64</v>
      </c>
      <c r="K119" s="8">
        <v>85</v>
      </c>
      <c r="L119" s="8">
        <v>85</v>
      </c>
      <c r="M119" s="8">
        <v>89</v>
      </c>
      <c r="N119" s="8">
        <v>94</v>
      </c>
      <c r="O119" s="8">
        <v>85</v>
      </c>
      <c r="P119" s="8">
        <v>83</v>
      </c>
      <c r="Q119" s="39">
        <v>53</v>
      </c>
      <c r="R119" s="39">
        <v>61</v>
      </c>
      <c r="S119" s="8">
        <v>67</v>
      </c>
      <c r="T119" s="8">
        <v>46</v>
      </c>
      <c r="U119" s="7">
        <v>27</v>
      </c>
      <c r="V119" s="55">
        <v>15</v>
      </c>
    </row>
    <row r="120" spans="1:22" ht="17.100000000000001" customHeight="1" x14ac:dyDescent="0.25">
      <c r="A120" s="7" t="s">
        <v>44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39"/>
      <c r="R120" s="39"/>
      <c r="S120" s="8"/>
      <c r="T120" s="8">
        <v>39</v>
      </c>
      <c r="U120" s="7">
        <v>79</v>
      </c>
      <c r="V120" s="55">
        <v>114</v>
      </c>
    </row>
    <row r="121" spans="1:22" ht="17.100000000000001" customHeight="1" x14ac:dyDescent="0.25">
      <c r="A121" s="7" t="s">
        <v>45</v>
      </c>
      <c r="B121" s="8">
        <v>27</v>
      </c>
      <c r="C121" s="8">
        <v>25</v>
      </c>
      <c r="D121" s="8">
        <v>48</v>
      </c>
      <c r="E121" s="8">
        <v>55</v>
      </c>
      <c r="F121" s="8">
        <v>70</v>
      </c>
      <c r="G121" s="8">
        <v>67</v>
      </c>
      <c r="H121" s="8">
        <v>64</v>
      </c>
      <c r="I121" s="8">
        <v>63</v>
      </c>
      <c r="J121" s="8">
        <v>54</v>
      </c>
      <c r="K121" s="8">
        <v>53</v>
      </c>
      <c r="L121" s="8">
        <v>39</v>
      </c>
      <c r="M121" s="8">
        <v>58</v>
      </c>
      <c r="N121" s="8">
        <v>46</v>
      </c>
      <c r="O121" s="8">
        <v>51</v>
      </c>
      <c r="P121" s="8">
        <v>60</v>
      </c>
      <c r="Q121" s="39">
        <v>51</v>
      </c>
      <c r="R121" s="39">
        <v>68</v>
      </c>
      <c r="S121" s="8">
        <v>56</v>
      </c>
      <c r="T121" s="8">
        <v>48</v>
      </c>
      <c r="U121" s="7">
        <v>43</v>
      </c>
      <c r="V121" s="55">
        <v>46</v>
      </c>
    </row>
    <row r="122" spans="1:22" s="25" customFormat="1" ht="17.100000000000001" customHeight="1" x14ac:dyDescent="0.25">
      <c r="A122" s="25" t="s">
        <v>22</v>
      </c>
      <c r="B122" s="61">
        <f t="shared" ref="B122:U122" si="54">+SUM(B123:B124)</f>
        <v>0</v>
      </c>
      <c r="C122" s="61">
        <f t="shared" si="54"/>
        <v>0</v>
      </c>
      <c r="D122" s="61">
        <f t="shared" si="54"/>
        <v>0</v>
      </c>
      <c r="E122" s="61">
        <f t="shared" si="54"/>
        <v>0</v>
      </c>
      <c r="F122" s="61">
        <f t="shared" si="54"/>
        <v>0</v>
      </c>
      <c r="G122" s="61">
        <f t="shared" si="54"/>
        <v>0</v>
      </c>
      <c r="H122" s="61">
        <f t="shared" si="54"/>
        <v>0</v>
      </c>
      <c r="I122" s="61">
        <f t="shared" si="54"/>
        <v>0</v>
      </c>
      <c r="J122" s="61">
        <f t="shared" si="54"/>
        <v>0</v>
      </c>
      <c r="K122" s="61">
        <f t="shared" si="54"/>
        <v>0</v>
      </c>
      <c r="L122" s="61">
        <f t="shared" si="54"/>
        <v>0</v>
      </c>
      <c r="M122" s="61">
        <f t="shared" si="54"/>
        <v>0</v>
      </c>
      <c r="N122" s="61">
        <f t="shared" si="54"/>
        <v>0</v>
      </c>
      <c r="O122" s="61">
        <f t="shared" si="54"/>
        <v>0</v>
      </c>
      <c r="P122" s="61">
        <f t="shared" si="54"/>
        <v>0</v>
      </c>
      <c r="Q122" s="61">
        <f t="shared" si="54"/>
        <v>0</v>
      </c>
      <c r="R122" s="61">
        <f t="shared" si="54"/>
        <v>0</v>
      </c>
      <c r="S122" s="61">
        <f t="shared" si="54"/>
        <v>0</v>
      </c>
      <c r="T122" s="61">
        <f t="shared" si="54"/>
        <v>0</v>
      </c>
      <c r="U122" s="61">
        <f t="shared" si="54"/>
        <v>0</v>
      </c>
      <c r="V122" s="69">
        <f>+SUM(V123:V124)</f>
        <v>6</v>
      </c>
    </row>
    <row r="123" spans="1:22" ht="17.100000000000001" customHeight="1" x14ac:dyDescent="0.25">
      <c r="A123" s="7" t="s">
        <v>86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73"/>
      <c r="R123" s="73"/>
      <c r="S123" s="8"/>
      <c r="T123" s="8"/>
      <c r="V123" s="55">
        <v>3</v>
      </c>
    </row>
    <row r="124" spans="1:22" ht="17.100000000000001" customHeight="1" x14ac:dyDescent="0.25">
      <c r="A124" s="7" t="s">
        <v>87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73"/>
      <c r="R124" s="73"/>
      <c r="S124" s="8"/>
      <c r="T124" s="8"/>
      <c r="V124" s="55">
        <v>3</v>
      </c>
    </row>
    <row r="125" spans="1:22" ht="17.100000000000001" customHeight="1" x14ac:dyDescent="0.25">
      <c r="A125" s="25" t="s">
        <v>46</v>
      </c>
      <c r="B125" s="26">
        <f>+B126</f>
        <v>22</v>
      </c>
      <c r="C125" s="26">
        <f t="shared" ref="C125:V125" si="55">+C126</f>
        <v>0</v>
      </c>
      <c r="D125" s="26">
        <f t="shared" si="55"/>
        <v>0</v>
      </c>
      <c r="E125" s="26">
        <f t="shared" si="55"/>
        <v>0</v>
      </c>
      <c r="F125" s="26">
        <f t="shared" si="55"/>
        <v>0</v>
      </c>
      <c r="G125" s="26">
        <f t="shared" si="55"/>
        <v>0</v>
      </c>
      <c r="H125" s="26">
        <f t="shared" si="55"/>
        <v>0</v>
      </c>
      <c r="I125" s="26">
        <f t="shared" si="55"/>
        <v>0</v>
      </c>
      <c r="J125" s="26">
        <f t="shared" si="55"/>
        <v>0</v>
      </c>
      <c r="K125" s="26">
        <f t="shared" si="55"/>
        <v>0</v>
      </c>
      <c r="L125" s="26">
        <f t="shared" si="55"/>
        <v>0</v>
      </c>
      <c r="M125" s="26">
        <f t="shared" si="55"/>
        <v>0</v>
      </c>
      <c r="N125" s="26">
        <f t="shared" si="55"/>
        <v>0</v>
      </c>
      <c r="O125" s="26">
        <f t="shared" si="55"/>
        <v>0</v>
      </c>
      <c r="P125" s="26">
        <f t="shared" si="55"/>
        <v>0</v>
      </c>
      <c r="Q125" s="26">
        <f t="shared" si="55"/>
        <v>0</v>
      </c>
      <c r="R125" s="26">
        <f t="shared" si="55"/>
        <v>0</v>
      </c>
      <c r="S125" s="26">
        <f t="shared" si="55"/>
        <v>0</v>
      </c>
      <c r="T125" s="26">
        <f t="shared" si="55"/>
        <v>0</v>
      </c>
      <c r="U125" s="25">
        <f t="shared" si="55"/>
        <v>0</v>
      </c>
      <c r="V125" s="61">
        <f t="shared" si="55"/>
        <v>0</v>
      </c>
    </row>
    <row r="126" spans="1:22" ht="17.100000000000001" customHeight="1" x14ac:dyDescent="0.25">
      <c r="A126" s="7" t="s">
        <v>47</v>
      </c>
      <c r="B126" s="55">
        <v>22</v>
      </c>
      <c r="C126" s="55"/>
      <c r="D126" s="55"/>
      <c r="E126" s="55"/>
      <c r="F126" s="8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</row>
    <row r="127" spans="1:22" ht="17.100000000000001" customHeight="1" x14ac:dyDescent="0.25">
      <c r="B127" s="8"/>
      <c r="C127" s="4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V127" s="55"/>
    </row>
    <row r="128" spans="1:22" ht="17.100000000000001" customHeight="1" x14ac:dyDescent="0.25">
      <c r="A128" s="53" t="s">
        <v>48</v>
      </c>
      <c r="B128" s="56">
        <f t="shared" ref="B128:T128" si="56">+B130</f>
        <v>0</v>
      </c>
      <c r="C128" s="56">
        <f t="shared" si="56"/>
        <v>0</v>
      </c>
      <c r="D128" s="56">
        <f t="shared" si="56"/>
        <v>0</v>
      </c>
      <c r="E128" s="56">
        <f t="shared" si="56"/>
        <v>0</v>
      </c>
      <c r="F128" s="56">
        <f t="shared" si="56"/>
        <v>0</v>
      </c>
      <c r="G128" s="56">
        <f t="shared" si="56"/>
        <v>0</v>
      </c>
      <c r="H128" s="56">
        <f t="shared" si="56"/>
        <v>0</v>
      </c>
      <c r="I128" s="56">
        <f t="shared" si="56"/>
        <v>0</v>
      </c>
      <c r="J128" s="56">
        <f t="shared" si="56"/>
        <v>0</v>
      </c>
      <c r="K128" s="56">
        <f t="shared" si="56"/>
        <v>0</v>
      </c>
      <c r="L128" s="56">
        <f t="shared" si="56"/>
        <v>0</v>
      </c>
      <c r="M128" s="56">
        <f t="shared" si="56"/>
        <v>0</v>
      </c>
      <c r="N128" s="56">
        <f t="shared" si="56"/>
        <v>0</v>
      </c>
      <c r="O128" s="56">
        <f t="shared" si="56"/>
        <v>0</v>
      </c>
      <c r="P128" s="56">
        <f t="shared" si="56"/>
        <v>0</v>
      </c>
      <c r="Q128" s="56">
        <f t="shared" si="56"/>
        <v>0</v>
      </c>
      <c r="R128" s="56">
        <f t="shared" si="56"/>
        <v>0</v>
      </c>
      <c r="S128" s="56">
        <f t="shared" si="56"/>
        <v>0</v>
      </c>
      <c r="T128" s="56">
        <f t="shared" si="56"/>
        <v>0</v>
      </c>
      <c r="U128" s="56">
        <f>+U130</f>
        <v>28</v>
      </c>
      <c r="V128" s="56">
        <f>+V130</f>
        <v>41</v>
      </c>
    </row>
    <row r="129" spans="1:22" ht="17.100000000000001" customHeight="1" x14ac:dyDescent="0.25">
      <c r="A129" s="25"/>
      <c r="B129" s="26"/>
      <c r="C129" s="54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5"/>
      <c r="V129" s="61"/>
    </row>
    <row r="130" spans="1:22" ht="17.100000000000001" customHeight="1" x14ac:dyDescent="0.25">
      <c r="A130" s="25" t="s">
        <v>26</v>
      </c>
      <c r="B130" s="26">
        <f>+B131</f>
        <v>0</v>
      </c>
      <c r="C130" s="26">
        <f t="shared" ref="C130:S130" si="57">+C131</f>
        <v>0</v>
      </c>
      <c r="D130" s="26">
        <f t="shared" si="57"/>
        <v>0</v>
      </c>
      <c r="E130" s="26">
        <f t="shared" si="57"/>
        <v>0</v>
      </c>
      <c r="F130" s="26">
        <f t="shared" si="57"/>
        <v>0</v>
      </c>
      <c r="G130" s="26">
        <f t="shared" si="57"/>
        <v>0</v>
      </c>
      <c r="H130" s="54">
        <f t="shared" si="57"/>
        <v>0</v>
      </c>
      <c r="I130" s="26">
        <f t="shared" si="57"/>
        <v>0</v>
      </c>
      <c r="J130" s="26">
        <f t="shared" si="57"/>
        <v>0</v>
      </c>
      <c r="K130" s="26">
        <f t="shared" si="57"/>
        <v>0</v>
      </c>
      <c r="L130" s="26">
        <f t="shared" si="57"/>
        <v>0</v>
      </c>
      <c r="M130" s="26">
        <f t="shared" si="57"/>
        <v>0</v>
      </c>
      <c r="N130" s="26">
        <f t="shared" si="57"/>
        <v>0</v>
      </c>
      <c r="O130" s="26">
        <f t="shared" si="57"/>
        <v>0</v>
      </c>
      <c r="P130" s="26">
        <f t="shared" si="57"/>
        <v>0</v>
      </c>
      <c r="Q130" s="26">
        <f t="shared" si="57"/>
        <v>0</v>
      </c>
      <c r="R130" s="54">
        <f t="shared" si="57"/>
        <v>0</v>
      </c>
      <c r="S130" s="26">
        <f t="shared" si="57"/>
        <v>0</v>
      </c>
      <c r="T130" s="54"/>
      <c r="U130" s="25">
        <f>+U131</f>
        <v>28</v>
      </c>
      <c r="V130" s="61">
        <f>+V131</f>
        <v>41</v>
      </c>
    </row>
    <row r="131" spans="1:22" ht="17.100000000000001" customHeight="1" x14ac:dyDescent="0.25">
      <c r="A131" s="70" t="s">
        <v>49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0">
        <v>28</v>
      </c>
      <c r="V131" s="72">
        <v>41</v>
      </c>
    </row>
    <row r="132" spans="1:22" ht="17.100000000000001" customHeight="1" x14ac:dyDescent="0.25">
      <c r="A132" s="43" t="s">
        <v>50</v>
      </c>
    </row>
    <row r="133" spans="1:22" ht="17.100000000000001" customHeight="1" x14ac:dyDescent="0.25">
      <c r="A133" s="43" t="s">
        <v>51</v>
      </c>
    </row>
  </sheetData>
  <mergeCells count="9">
    <mergeCell ref="A110:T110"/>
    <mergeCell ref="A111:T111"/>
    <mergeCell ref="A1:T1"/>
    <mergeCell ref="A2:T2"/>
    <mergeCell ref="A3:T3"/>
    <mergeCell ref="A5:T5"/>
    <mergeCell ref="A6:T6"/>
    <mergeCell ref="A48:T48"/>
    <mergeCell ref="A49:U49"/>
  </mergeCells>
  <printOptions horizontalCentered="1"/>
  <pageMargins left="1.968503937007874E-2" right="1.968503937007874E-2" top="3.937007874015748E-2" bottom="3.937007874015748E-2" header="0.70866141732283472" footer="0.51181102362204722"/>
  <pageSetup scale="58" fitToHeight="100" orientation="landscape" useFirstPageNumber="1" r:id="rId1"/>
  <rowBreaks count="2" manualBreakCount="2">
    <brk id="46" max="21" man="1"/>
    <brk id="10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Matrícula-Coclé-2005-2025</vt:lpstr>
      <vt:lpstr>'Matrícula-Coclé-2005-2025'!Área_de_impresión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2026-08-11T17:31:19Z</cp:lastPrinted>
  <dcterms:created xsi:type="dcterms:W3CDTF">2023-10-17T21:06:31Z</dcterms:created>
  <dcterms:modified xsi:type="dcterms:W3CDTF">2026-08-12T19:20:16Z</dcterms:modified>
  <cp:category/>
  <cp:contentStatus/>
</cp:coreProperties>
</file>