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Matrícula - Centro Regionales/"/>
    </mc:Choice>
  </mc:AlternateContent>
  <xr:revisionPtr revIDLastSave="97" documentId="13_ncr:1_{520CE6F6-E125-4DDC-A3FB-B8FD7E17A82A}" xr6:coauthVersionLast="47" xr6:coauthVersionMax="47" xr10:uidLastSave="{125D2115-E2D1-418F-A1AB-657F82581559}"/>
  <bookViews>
    <workbookView xWindow="-120" yWindow="-120" windowWidth="29040" windowHeight="15720" xr2:uid="{0FECE7F2-0109-4F12-A2F9-75C1093DD3BF}"/>
  </bookViews>
  <sheets>
    <sheet name="Matrícula-Colón-2005-2025" sheetId="1" r:id="rId1"/>
  </sheets>
  <definedNames>
    <definedName name="_1Excel_BuiltIn_Print_Area_1_1">"$#REF!.$A$4:$AA$106"</definedName>
    <definedName name="_1Excel_BuiltIn_Print_Area_1_1_1" localSheetId="0">'Matrícula-Colón-2005-2025'!$A$5:$E$128</definedName>
    <definedName name="_1Excel_BuiltIn_Print_Area_1_1_1">#REF!</definedName>
    <definedName name="_1Excel_BuiltIn_Print_Area_1_1_1_1">#REF!</definedName>
    <definedName name="_2Excel_BuiltIn_Print_Area_1_1_1_1" localSheetId="0">'Matrícula-Colón-2005-2025'!$A$5:$E$134</definedName>
    <definedName name="_2Excel_BuiltIn_Print_Area_1_1_1_1">#REF!</definedName>
    <definedName name="A_impresión_IM_1">#REF!</definedName>
    <definedName name="_xlnm.Print_Area" localSheetId="0">'Matrícula-Colón-2005-2025'!$A$1:$V$135</definedName>
    <definedName name="Excel_BuiltIn_Print_Area_1" localSheetId="0">'Matrícula-Colón-2005-2025'!$A$5:$E$134</definedName>
    <definedName name="Excel_BuiltIn_Print_Area_1">#REF!</definedName>
    <definedName name="Excel_BuiltIn_Print_Area_1_1" localSheetId="0">'Matrícula-Colón-2005-2025'!$A$5:$E$133</definedName>
    <definedName name="Excel_BuiltIn_Print_Area_1_1">#REF!</definedName>
    <definedName name="Excel_BuiltIn_Print_Area_1_1_1" localSheetId="0">'Matrícula-Colón-2005-2025'!$A$5:$E$133</definedName>
    <definedName name="Excel_BuiltIn_Print_Area_1_1_1">#REF!</definedName>
    <definedName name="MAAZI">#REF!</definedName>
    <definedName name="MAAZII">"$HIMATARO.$#REF!$#REF!:$#REF!$#REF!"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" i="1" l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V28" i="1"/>
  <c r="V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31" i="1" l="1"/>
  <c r="V36" i="1"/>
  <c r="V40" i="1"/>
  <c r="V56" i="1"/>
  <c r="V59" i="1"/>
  <c r="V62" i="1"/>
  <c r="V71" i="1"/>
  <c r="V75" i="1"/>
  <c r="V77" i="1"/>
  <c r="V80" i="1"/>
  <c r="V86" i="1"/>
  <c r="V89" i="1"/>
  <c r="V99" i="1"/>
  <c r="V102" i="1"/>
  <c r="V104" i="1"/>
  <c r="V106" i="1"/>
  <c r="V110" i="1"/>
  <c r="V113" i="1"/>
  <c r="V116" i="1"/>
  <c r="V121" i="1"/>
  <c r="V123" i="1"/>
  <c r="V125" i="1"/>
  <c r="V128" i="1"/>
  <c r="V132" i="1"/>
  <c r="U132" i="1"/>
  <c r="U128" i="1"/>
  <c r="U125" i="1"/>
  <c r="U123" i="1"/>
  <c r="U121" i="1"/>
  <c r="U116" i="1"/>
  <c r="U113" i="1"/>
  <c r="U110" i="1"/>
  <c r="U106" i="1"/>
  <c r="U104" i="1"/>
  <c r="U102" i="1"/>
  <c r="U99" i="1"/>
  <c r="U89" i="1"/>
  <c r="U86" i="1"/>
  <c r="U80" i="1"/>
  <c r="U77" i="1"/>
  <c r="U75" i="1"/>
  <c r="U71" i="1"/>
  <c r="U62" i="1"/>
  <c r="U59" i="1"/>
  <c r="U56" i="1"/>
  <c r="U40" i="1"/>
  <c r="U36" i="1"/>
  <c r="U31" i="1"/>
  <c r="U28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R16" i="1" l="1"/>
  <c r="R15" i="1" s="1"/>
  <c r="I14" i="1"/>
  <c r="J14" i="1"/>
  <c r="B16" i="1"/>
  <c r="B15" i="1" s="1"/>
  <c r="P14" i="1"/>
  <c r="H16" i="1"/>
  <c r="H15" i="1" s="1"/>
  <c r="C16" i="1"/>
  <c r="C15" i="1" s="1"/>
  <c r="Q14" i="1"/>
  <c r="S16" i="1"/>
  <c r="S15" i="1" s="1"/>
  <c r="V16" i="1"/>
  <c r="V15" i="1" s="1"/>
  <c r="P16" i="1"/>
  <c r="P15" i="1" s="1"/>
  <c r="S14" i="1"/>
  <c r="D14" i="1"/>
  <c r="V14" i="1"/>
  <c r="L14" i="1"/>
  <c r="O16" i="1"/>
  <c r="O15" i="1" s="1"/>
  <c r="H14" i="1"/>
  <c r="F22" i="1"/>
  <c r="F21" i="1" s="1"/>
  <c r="C14" i="1"/>
  <c r="G22" i="1"/>
  <c r="G21" i="1" s="1"/>
  <c r="E16" i="1"/>
  <c r="E15" i="1" s="1"/>
  <c r="F16" i="1"/>
  <c r="F15" i="1" s="1"/>
  <c r="T14" i="1"/>
  <c r="G16" i="1"/>
  <c r="G15" i="1" s="1"/>
  <c r="S13" i="1"/>
  <c r="C13" i="1"/>
  <c r="V20" i="1"/>
  <c r="M119" i="1"/>
  <c r="V13" i="1"/>
  <c r="N13" i="1"/>
  <c r="K16" i="1"/>
  <c r="K15" i="1" s="1"/>
  <c r="K13" i="1"/>
  <c r="H18" i="1"/>
  <c r="E19" i="1"/>
  <c r="B20" i="1"/>
  <c r="R20" i="1"/>
  <c r="O22" i="1"/>
  <c r="O21" i="1" s="1"/>
  <c r="M16" i="1"/>
  <c r="M15" i="1" s="1"/>
  <c r="K14" i="1"/>
  <c r="F14" i="1"/>
  <c r="V19" i="1"/>
  <c r="V119" i="1"/>
  <c r="V18" i="1"/>
  <c r="V97" i="1"/>
  <c r="V69" i="1"/>
  <c r="V22" i="1"/>
  <c r="V21" i="1" s="1"/>
  <c r="V49" i="1"/>
  <c r="V24" i="1"/>
  <c r="U119" i="1"/>
  <c r="U97" i="1"/>
  <c r="U16" i="1"/>
  <c r="U15" i="1" s="1"/>
  <c r="U14" i="1"/>
  <c r="U20" i="1"/>
  <c r="U69" i="1"/>
  <c r="U22" i="1"/>
  <c r="U21" i="1" s="1"/>
  <c r="U49" i="1"/>
  <c r="U19" i="1"/>
  <c r="U18" i="1"/>
  <c r="U24" i="1"/>
  <c r="U13" i="1"/>
  <c r="G18" i="1"/>
  <c r="D19" i="1"/>
  <c r="T19" i="1"/>
  <c r="Q20" i="1"/>
  <c r="N22" i="1"/>
  <c r="N21" i="1" s="1"/>
  <c r="B14" i="1"/>
  <c r="R14" i="1"/>
  <c r="Q49" i="1"/>
  <c r="J18" i="1"/>
  <c r="I22" i="1"/>
  <c r="I21" i="1" s="1"/>
  <c r="I49" i="1"/>
  <c r="N16" i="1"/>
  <c r="N15" i="1" s="1"/>
  <c r="G19" i="1"/>
  <c r="D20" i="1"/>
  <c r="E18" i="1"/>
  <c r="M18" i="1"/>
  <c r="B19" i="1"/>
  <c r="J19" i="1"/>
  <c r="R19" i="1"/>
  <c r="G20" i="1"/>
  <c r="O20" i="1"/>
  <c r="D22" i="1"/>
  <c r="D21" i="1" s="1"/>
  <c r="L22" i="1"/>
  <c r="L21" i="1" s="1"/>
  <c r="T22" i="1"/>
  <c r="T21" i="1" s="1"/>
  <c r="R49" i="1"/>
  <c r="E97" i="1"/>
  <c r="D49" i="1"/>
  <c r="L49" i="1"/>
  <c r="T49" i="1"/>
  <c r="T20" i="1"/>
  <c r="C18" i="1"/>
  <c r="S18" i="1"/>
  <c r="P19" i="1"/>
  <c r="M20" i="1"/>
  <c r="H97" i="1"/>
  <c r="P97" i="1"/>
  <c r="E14" i="1"/>
  <c r="M14" i="1"/>
  <c r="B119" i="1"/>
  <c r="J119" i="1"/>
  <c r="R119" i="1"/>
  <c r="G119" i="1"/>
  <c r="O119" i="1"/>
  <c r="Q119" i="1"/>
  <c r="G24" i="1"/>
  <c r="O24" i="1"/>
  <c r="C22" i="1"/>
  <c r="C21" i="1" s="1"/>
  <c r="K22" i="1"/>
  <c r="K21" i="1" s="1"/>
  <c r="S22" i="1"/>
  <c r="S21" i="1" s="1"/>
  <c r="D13" i="1"/>
  <c r="D12" i="1" s="1"/>
  <c r="L13" i="1"/>
  <c r="L12" i="1" s="1"/>
  <c r="T13" i="1"/>
  <c r="I16" i="1"/>
  <c r="I15" i="1" s="1"/>
  <c r="Q16" i="1"/>
  <c r="Q15" i="1" s="1"/>
  <c r="N14" i="1"/>
  <c r="E119" i="1"/>
  <c r="H24" i="1"/>
  <c r="P24" i="1"/>
  <c r="J69" i="1"/>
  <c r="O18" i="1"/>
  <c r="L19" i="1"/>
  <c r="I20" i="1"/>
  <c r="C24" i="1"/>
  <c r="B18" i="1"/>
  <c r="O19" i="1"/>
  <c r="L20" i="1"/>
  <c r="Q22" i="1"/>
  <c r="Q21" i="1" s="1"/>
  <c r="P18" i="1"/>
  <c r="M19" i="1"/>
  <c r="J20" i="1"/>
  <c r="I119" i="1"/>
  <c r="K18" i="1"/>
  <c r="H19" i="1"/>
  <c r="E20" i="1"/>
  <c r="B22" i="1"/>
  <c r="B21" i="1" s="1"/>
  <c r="J22" i="1"/>
  <c r="J21" i="1" s="1"/>
  <c r="R22" i="1"/>
  <c r="R21" i="1" s="1"/>
  <c r="F19" i="1"/>
  <c r="J49" i="1"/>
  <c r="I19" i="1"/>
  <c r="I24" i="1"/>
  <c r="N19" i="1"/>
  <c r="C69" i="1"/>
  <c r="K69" i="1"/>
  <c r="S69" i="1"/>
  <c r="H22" i="1"/>
  <c r="H21" i="1" s="1"/>
  <c r="P22" i="1"/>
  <c r="P21" i="1" s="1"/>
  <c r="C97" i="1"/>
  <c r="K97" i="1"/>
  <c r="S97" i="1"/>
  <c r="Q13" i="1"/>
  <c r="Q97" i="1"/>
  <c r="D18" i="1"/>
  <c r="L18" i="1"/>
  <c r="N20" i="1"/>
  <c r="S24" i="1"/>
  <c r="N18" i="1"/>
  <c r="B49" i="1"/>
  <c r="J97" i="1"/>
  <c r="O97" i="1"/>
  <c r="T97" i="1"/>
  <c r="N97" i="1"/>
  <c r="K119" i="1"/>
  <c r="N49" i="1"/>
  <c r="S19" i="1"/>
  <c r="M22" i="1"/>
  <c r="M21" i="1" s="1"/>
  <c r="O13" i="1"/>
  <c r="T16" i="1"/>
  <c r="T15" i="1" s="1"/>
  <c r="I13" i="1"/>
  <c r="J16" i="1"/>
  <c r="J15" i="1" s="1"/>
  <c r="G49" i="1"/>
  <c r="O49" i="1"/>
  <c r="H69" i="1"/>
  <c r="P69" i="1"/>
  <c r="M69" i="1"/>
  <c r="M97" i="1"/>
  <c r="Q19" i="1"/>
  <c r="F24" i="1"/>
  <c r="M49" i="1"/>
  <c r="R97" i="1"/>
  <c r="L97" i="1"/>
  <c r="C119" i="1"/>
  <c r="C19" i="1"/>
  <c r="H20" i="1"/>
  <c r="B69" i="1"/>
  <c r="Q69" i="1"/>
  <c r="R18" i="1"/>
  <c r="R69" i="1"/>
  <c r="E49" i="1"/>
  <c r="N69" i="1"/>
  <c r="B97" i="1"/>
  <c r="P20" i="1"/>
  <c r="I69" i="1"/>
  <c r="K24" i="1"/>
  <c r="E69" i="1"/>
  <c r="I97" i="1"/>
  <c r="T18" i="1"/>
  <c r="F20" i="1"/>
  <c r="E13" i="1"/>
  <c r="Q24" i="1"/>
  <c r="F69" i="1"/>
  <c r="G97" i="1"/>
  <c r="D97" i="1"/>
  <c r="F97" i="1"/>
  <c r="S119" i="1"/>
  <c r="F13" i="1"/>
  <c r="F49" i="1"/>
  <c r="K19" i="1"/>
  <c r="E22" i="1"/>
  <c r="E21" i="1" s="1"/>
  <c r="G13" i="1"/>
  <c r="D16" i="1"/>
  <c r="D15" i="1" s="1"/>
  <c r="L16" i="1"/>
  <c r="L15" i="1" s="1"/>
  <c r="M13" i="1"/>
  <c r="N24" i="1"/>
  <c r="H119" i="1"/>
  <c r="P119" i="1"/>
  <c r="H13" i="1"/>
  <c r="P13" i="1"/>
  <c r="I18" i="1"/>
  <c r="Q18" i="1"/>
  <c r="C20" i="1"/>
  <c r="K20" i="1"/>
  <c r="S20" i="1"/>
  <c r="B24" i="1"/>
  <c r="J24" i="1"/>
  <c r="R24" i="1"/>
  <c r="H49" i="1"/>
  <c r="P49" i="1"/>
  <c r="D119" i="1"/>
  <c r="L119" i="1"/>
  <c r="T119" i="1"/>
  <c r="B13" i="1"/>
  <c r="J13" i="1"/>
  <c r="R13" i="1"/>
  <c r="G14" i="1"/>
  <c r="O14" i="1"/>
  <c r="D24" i="1"/>
  <c r="L24" i="1"/>
  <c r="T24" i="1"/>
  <c r="F119" i="1"/>
  <c r="N119" i="1"/>
  <c r="E24" i="1"/>
  <c r="M24" i="1"/>
  <c r="C49" i="1"/>
  <c r="K49" i="1"/>
  <c r="S49" i="1"/>
  <c r="D69" i="1"/>
  <c r="L69" i="1"/>
  <c r="T69" i="1"/>
  <c r="F18" i="1"/>
  <c r="G69" i="1"/>
  <c r="O69" i="1"/>
  <c r="P12" i="1" l="1"/>
  <c r="P10" i="1" s="1"/>
  <c r="J12" i="1"/>
  <c r="I12" i="1"/>
  <c r="Q12" i="1"/>
  <c r="H12" i="1"/>
  <c r="S12" i="1"/>
  <c r="T12" i="1"/>
  <c r="V17" i="1"/>
  <c r="M12" i="1"/>
  <c r="T17" i="1"/>
  <c r="J17" i="1"/>
  <c r="C12" i="1"/>
  <c r="F12" i="1"/>
  <c r="V12" i="1"/>
  <c r="R17" i="1"/>
  <c r="K12" i="1"/>
  <c r="N12" i="1"/>
  <c r="I17" i="1"/>
  <c r="B17" i="1"/>
  <c r="G17" i="1"/>
  <c r="E17" i="1"/>
  <c r="H17" i="1"/>
  <c r="H10" i="1" s="1"/>
  <c r="U12" i="1"/>
  <c r="U17" i="1"/>
  <c r="P17" i="1"/>
  <c r="O17" i="1"/>
  <c r="B12" i="1"/>
  <c r="R12" i="1"/>
  <c r="K17" i="1"/>
  <c r="D17" i="1"/>
  <c r="N17" i="1"/>
  <c r="D10" i="1"/>
  <c r="C17" i="1"/>
  <c r="G12" i="1"/>
  <c r="M17" i="1"/>
  <c r="E12" i="1"/>
  <c r="Q17" i="1"/>
  <c r="S17" i="1"/>
  <c r="S10" i="1" s="1"/>
  <c r="F17" i="1"/>
  <c r="L17" i="1"/>
  <c r="L10" i="1" s="1"/>
  <c r="O12" i="1"/>
  <c r="J10" i="1" l="1"/>
  <c r="I10" i="1"/>
  <c r="T10" i="1"/>
  <c r="Q10" i="1"/>
  <c r="G10" i="1"/>
  <c r="E10" i="1"/>
  <c r="B10" i="1"/>
  <c r="M10" i="1"/>
  <c r="C10" i="1"/>
  <c r="N10" i="1"/>
  <c r="V10" i="1"/>
  <c r="R10" i="1"/>
  <c r="F10" i="1"/>
  <c r="K10" i="1"/>
  <c r="U10" i="1"/>
  <c r="O10" i="1"/>
</calcChain>
</file>

<file path=xl/sharedStrings.xml><?xml version="1.0" encoding="utf-8"?>
<sst xmlns="http://schemas.openxmlformats.org/spreadsheetml/2006/main" count="117" uniqueCount="91">
  <si>
    <t>UNIVERSIDAD TECNOLÓGICA DE PANAMÁ</t>
  </si>
  <si>
    <t>DIRECCIÓN GENERAL DE PLANIFICACIÓN UNIVERSITARIA</t>
  </si>
  <si>
    <t>DEPARTAMENTO DE ESTADÍSTICA E INDICADORES</t>
  </si>
  <si>
    <t>MATRÍCULA DEL CENTRO REGIONAL DE COLÓN, SEGÚN FACULTAD Y CARRERA/PROGRAMA:</t>
  </si>
  <si>
    <t xml:space="preserve"> AÑOS 2005-2025</t>
  </si>
  <si>
    <t>Facultad y Carrera/Programa</t>
  </si>
  <si>
    <t>TOTAL</t>
  </si>
  <si>
    <t>Total de Maestría</t>
  </si>
  <si>
    <t xml:space="preserve">      Maestría</t>
  </si>
  <si>
    <t xml:space="preserve">      Maestría y Postgrado</t>
  </si>
  <si>
    <t xml:space="preserve">Total de Postgrado </t>
  </si>
  <si>
    <t xml:space="preserve">      Postgrado </t>
  </si>
  <si>
    <t>Total de Licenciatura</t>
  </si>
  <si>
    <t xml:space="preserve">      Licenciatura en Ingeniería</t>
  </si>
  <si>
    <t xml:space="preserve">      Licenciatura </t>
  </si>
  <si>
    <t xml:space="preserve">      Licenciatura en Tecnología</t>
  </si>
  <si>
    <t>Total de Técnico</t>
  </si>
  <si>
    <t xml:space="preserve">      Técnico en Ingeniería </t>
  </si>
  <si>
    <t>FACULTAD DE INGENIERÍA CIVIL</t>
  </si>
  <si>
    <t>Maestría en</t>
  </si>
  <si>
    <t>Licenciatura en Ingeniería</t>
  </si>
  <si>
    <t xml:space="preserve">     Civil</t>
  </si>
  <si>
    <t xml:space="preserve">     Marítima Portuaria</t>
  </si>
  <si>
    <t>Licenciatura en</t>
  </si>
  <si>
    <r>
      <t xml:space="preserve">     </t>
    </r>
    <r>
      <rPr>
        <sz val="11"/>
        <color indexed="8"/>
        <rFont val="Calibri"/>
        <family val="2"/>
        <scheme val="minor"/>
      </rPr>
      <t>Edificaciones</t>
    </r>
  </si>
  <si>
    <r>
      <t xml:space="preserve">     </t>
    </r>
    <r>
      <rPr>
        <sz val="11"/>
        <rFont val="Calibri"/>
        <family val="2"/>
        <scheme val="minor"/>
      </rPr>
      <t>Operaciones Marítimas y Portuarias</t>
    </r>
  </si>
  <si>
    <t xml:space="preserve">     Saneamiento y Ambiente</t>
  </si>
  <si>
    <t xml:space="preserve">     Topografía</t>
  </si>
  <si>
    <t>Licenciatura en Tecnología</t>
  </si>
  <si>
    <t xml:space="preserve">     de Edificaciones </t>
  </si>
  <si>
    <t xml:space="preserve">     Sanitaria y Ambiental</t>
  </si>
  <si>
    <t xml:space="preserve">     Topográfica</t>
  </si>
  <si>
    <t>Técnico en Ingeniería con esp. en</t>
  </si>
  <si>
    <t xml:space="preserve">     Edificaciones </t>
  </si>
  <si>
    <t xml:space="preserve"> AÑOS 2005-2025 (Continuación)</t>
  </si>
  <si>
    <t>FACULTAD DE INGENIERÍA ELÉCTRICA</t>
  </si>
  <si>
    <t xml:space="preserve">     Eléctrica </t>
  </si>
  <si>
    <r>
      <t xml:space="preserve">     </t>
    </r>
    <r>
      <rPr>
        <sz val="11"/>
        <rFont val="Calibri"/>
        <family val="2"/>
        <scheme val="minor"/>
      </rPr>
      <t>Eléctrica y Electrónica</t>
    </r>
  </si>
  <si>
    <r>
      <t xml:space="preserve">     </t>
    </r>
    <r>
      <rPr>
        <sz val="11"/>
        <rFont val="Calibri"/>
        <family val="2"/>
        <scheme val="minor"/>
      </rPr>
      <t>Electromecánica</t>
    </r>
  </si>
  <si>
    <r>
      <t xml:space="preserve">     </t>
    </r>
    <r>
      <rPr>
        <sz val="11"/>
        <rFont val="Calibri"/>
        <family val="2"/>
        <scheme val="minor"/>
      </rPr>
      <t>Electrónica y Telecomunicaciones</t>
    </r>
  </si>
  <si>
    <r>
      <t xml:space="preserve">    </t>
    </r>
    <r>
      <rPr>
        <sz val="11"/>
        <color indexed="8"/>
        <rFont val="Calibri"/>
        <family val="2"/>
        <scheme val="minor"/>
      </rPr>
      <t xml:space="preserve"> Electrónica y Sistemas de Comunicación</t>
    </r>
  </si>
  <si>
    <r>
      <t xml:space="preserve">     </t>
    </r>
    <r>
      <rPr>
        <sz val="11"/>
        <color indexed="8"/>
        <rFont val="Calibri"/>
        <family val="2"/>
        <scheme val="minor"/>
      </rPr>
      <t>Sistemas Eléctricos y Automatización</t>
    </r>
  </si>
  <si>
    <t xml:space="preserve">     Eléctrica  </t>
  </si>
  <si>
    <t xml:space="preserve">     Electrónica  </t>
  </si>
  <si>
    <t xml:space="preserve">     Electricidad  </t>
  </si>
  <si>
    <t xml:space="preserve">     Electromecánica Industrial</t>
  </si>
  <si>
    <t xml:space="preserve">     Sistemas Eléctricos</t>
  </si>
  <si>
    <t xml:space="preserve">     Telecomunicaciones</t>
  </si>
  <si>
    <t>FACULTAD DE INGENIERÍA INDUSTRIAL</t>
  </si>
  <si>
    <t xml:space="preserve">     Ciencias con esp. en Administración Industrial</t>
  </si>
  <si>
    <t xml:space="preserve">     Ingeniería Industrial con esp. en Administración</t>
  </si>
  <si>
    <t xml:space="preserve">     Sistemas Logísticos y Operaciones con esp. en Centros de Distribución</t>
  </si>
  <si>
    <t>Postgrado en</t>
  </si>
  <si>
    <t xml:space="preserve">     Industrial</t>
  </si>
  <si>
    <t xml:space="preserve">     Mecánica Industrial</t>
  </si>
  <si>
    <t xml:space="preserve">     Gestión Administrativa</t>
  </si>
  <si>
    <t xml:space="preserve">     Gestión de la Producción Industrial</t>
  </si>
  <si>
    <t xml:space="preserve">     Recurso Humano y Gestión de Productividad</t>
  </si>
  <si>
    <t xml:space="preserve">     Logística y Transporte Multimodal</t>
  </si>
  <si>
    <t xml:space="preserve">     Mercadeo y Comercio Internacional</t>
  </si>
  <si>
    <t xml:space="preserve">Licenciatura en Tecnología </t>
  </si>
  <si>
    <t xml:space="preserve">     Administrativa</t>
  </si>
  <si>
    <t xml:space="preserve">     Tecnología Industrial</t>
  </si>
  <si>
    <t xml:space="preserve"> AÑOS 2005-2025 (Conclusión)</t>
  </si>
  <si>
    <t>FACULTAD DE INGENIERÍA MECÁNICA</t>
  </si>
  <si>
    <t xml:space="preserve">     Ingeniería de Planta</t>
  </si>
  <si>
    <t xml:space="preserve">     Mantenimiento de Planta</t>
  </si>
  <si>
    <t>Maestría y Postgrado en</t>
  </si>
  <si>
    <t xml:space="preserve">     Energía Renovable y Ambiente</t>
  </si>
  <si>
    <t xml:space="preserve">     Mecánica</t>
  </si>
  <si>
    <t xml:space="preserve">     Naval</t>
  </si>
  <si>
    <t xml:space="preserve">     de Mantenimiento</t>
  </si>
  <si>
    <r>
      <t>Licenciatura en</t>
    </r>
    <r>
      <rPr>
        <sz val="11"/>
        <rFont val="Calibri"/>
        <family val="2"/>
        <scheme val="minor"/>
      </rPr>
      <t xml:space="preserve"> </t>
    </r>
  </si>
  <si>
    <t xml:space="preserve">     Mecánica Automotriz</t>
  </si>
  <si>
    <t xml:space="preserve">     Mecánica con esp. en Mecánica Industrial</t>
  </si>
  <si>
    <t xml:space="preserve">     de Mecánica Industrial</t>
  </si>
  <si>
    <t xml:space="preserve">FACULTAD DE INGENIERÍA DE SISTEMAS COMPUTACIONALES </t>
  </si>
  <si>
    <t xml:space="preserve">      Seguridad Informática </t>
  </si>
  <si>
    <t xml:space="preserve">      Auditoría de Sistemas y Evaluación de Control Informático</t>
  </si>
  <si>
    <t>Licenciatura en Ingeniería de</t>
  </si>
  <si>
    <t xml:space="preserve">     Sistemas de Información</t>
  </si>
  <si>
    <t xml:space="preserve">     Sistemas y Computación</t>
  </si>
  <si>
    <t xml:space="preserve">     Desarrollo de Software (1)</t>
  </si>
  <si>
    <t xml:space="preserve">     Desarrollo y Gestión de Software </t>
  </si>
  <si>
    <t xml:space="preserve">     Redes Informáticas</t>
  </si>
  <si>
    <t>Licenciatura en Tecnología de</t>
  </si>
  <si>
    <t xml:space="preserve">     Programación y Análisis de Sistemas</t>
  </si>
  <si>
    <t xml:space="preserve">(1) Carrera en transición </t>
  </si>
  <si>
    <t xml:space="preserve">Fuente: Sistema de Matrícula Institucional </t>
  </si>
  <si>
    <t xml:space="preserve">     Ciencias</t>
  </si>
  <si>
    <t xml:space="preserve">     Alta 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</si>
</sst>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 New"/>
      <family val="3"/>
    </font>
    <font>
      <b/>
      <sz val="11.5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4" fillId="0" borderId="0"/>
    <xf numFmtId="0" fontId="8" fillId="0" borderId="0"/>
  </cellStyleXfs>
  <cellXfs count="97">
    <xf numFmtId="0" fontId="0" fillId="0" borderId="0" xfId="0"/>
    <xf numFmtId="164" fontId="6" fillId="0" borderId="0" xfId="1" applyFont="1"/>
    <xf numFmtId="164" fontId="7" fillId="0" borderId="0" xfId="1" applyFont="1"/>
    <xf numFmtId="164" fontId="5" fillId="0" borderId="0" xfId="1" applyFont="1" applyAlignment="1">
      <alignment horizontal="center" vertical="center" wrapText="1"/>
    </xf>
    <xf numFmtId="0" fontId="6" fillId="0" borderId="0" xfId="2" applyFont="1"/>
    <xf numFmtId="164" fontId="10" fillId="2" borderId="1" xfId="1" applyFont="1" applyFill="1" applyBorder="1" applyAlignment="1">
      <alignment horizontal="center" vertical="center"/>
    </xf>
    <xf numFmtId="1" fontId="10" fillId="2" borderId="2" xfId="1" applyNumberFormat="1" applyFont="1" applyFill="1" applyBorder="1" applyAlignment="1">
      <alignment horizontal="center" vertical="center"/>
    </xf>
    <xf numFmtId="1" fontId="10" fillId="2" borderId="2" xfId="1" applyNumberFormat="1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11" fillId="0" borderId="0" xfId="2" applyFont="1"/>
    <xf numFmtId="3" fontId="6" fillId="0" borderId="3" xfId="2" applyNumberFormat="1" applyFont="1" applyBorder="1"/>
    <xf numFmtId="0" fontId="6" fillId="0" borderId="3" xfId="2" applyFont="1" applyBorder="1"/>
    <xf numFmtId="0" fontId="2" fillId="3" borderId="0" xfId="2" applyFont="1" applyFill="1" applyAlignment="1">
      <alignment horizontal="center" vertical="center"/>
    </xf>
    <xf numFmtId="3" fontId="2" fillId="3" borderId="4" xfId="2" applyNumberFormat="1" applyFont="1" applyFill="1" applyBorder="1" applyAlignment="1">
      <alignment vertical="center"/>
    </xf>
    <xf numFmtId="0" fontId="2" fillId="0" borderId="0" xfId="2" applyFont="1" applyAlignment="1">
      <alignment vertical="center"/>
    </xf>
    <xf numFmtId="0" fontId="3" fillId="0" borderId="0" xfId="2" applyFont="1"/>
    <xf numFmtId="3" fontId="6" fillId="0" borderId="4" xfId="2" applyNumberFormat="1" applyFont="1" applyBorder="1"/>
    <xf numFmtId="164" fontId="9" fillId="0" borderId="0" xfId="1" applyFont="1"/>
    <xf numFmtId="3" fontId="6" fillId="0" borderId="4" xfId="1" applyNumberFormat="1" applyFont="1" applyBorder="1"/>
    <xf numFmtId="164" fontId="12" fillId="0" borderId="5" xfId="1" applyFont="1" applyBorder="1"/>
    <xf numFmtId="3" fontId="9" fillId="0" borderId="4" xfId="1" applyNumberFormat="1" applyFont="1" applyBorder="1"/>
    <xf numFmtId="164" fontId="9" fillId="0" borderId="0" xfId="1" applyFont="1" applyAlignment="1">
      <alignment horizontal="left"/>
    </xf>
    <xf numFmtId="164" fontId="6" fillId="0" borderId="0" xfId="1" applyFont="1" applyAlignment="1">
      <alignment horizontal="left"/>
    </xf>
    <xf numFmtId="0" fontId="6" fillId="0" borderId="4" xfId="2" applyFont="1" applyBorder="1"/>
    <xf numFmtId="0" fontId="2" fillId="4" borderId="0" xfId="2" applyFont="1" applyFill="1" applyAlignment="1">
      <alignment vertical="center"/>
    </xf>
    <xf numFmtId="3" fontId="2" fillId="4" borderId="4" xfId="2" applyNumberFormat="1" applyFont="1" applyFill="1" applyBorder="1" applyAlignment="1">
      <alignment vertical="center"/>
    </xf>
    <xf numFmtId="0" fontId="9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3" fontId="9" fillId="0" borderId="4" xfId="2" applyNumberFormat="1" applyFont="1" applyBorder="1" applyAlignment="1">
      <alignment vertical="center"/>
    </xf>
    <xf numFmtId="0" fontId="9" fillId="0" borderId="4" xfId="2" applyFont="1" applyBorder="1" applyAlignment="1">
      <alignment vertical="center"/>
    </xf>
    <xf numFmtId="0" fontId="12" fillId="0" borderId="0" xfId="2" applyFont="1" applyAlignment="1">
      <alignment vertical="center"/>
    </xf>
    <xf numFmtId="3" fontId="6" fillId="0" borderId="4" xfId="2" applyNumberFormat="1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9" fillId="0" borderId="0" xfId="2" applyFont="1"/>
    <xf numFmtId="0" fontId="12" fillId="0" borderId="0" xfId="2" applyFont="1"/>
    <xf numFmtId="0" fontId="9" fillId="0" borderId="4" xfId="2" applyFont="1" applyBorder="1"/>
    <xf numFmtId="3" fontId="1" fillId="0" borderId="4" xfId="0" applyNumberFormat="1" applyFont="1" applyBorder="1"/>
    <xf numFmtId="3" fontId="9" fillId="0" borderId="4" xfId="2" applyNumberFormat="1" applyFont="1" applyBorder="1"/>
    <xf numFmtId="0" fontId="11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3" fontId="6" fillId="0" borderId="0" xfId="2" applyNumberFormat="1" applyFont="1"/>
    <xf numFmtId="0" fontId="2" fillId="5" borderId="0" xfId="2" applyFont="1" applyFill="1" applyAlignment="1">
      <alignment horizontal="left" vertical="center"/>
    </xf>
    <xf numFmtId="3" fontId="2" fillId="5" borderId="4" xfId="2" applyNumberFormat="1" applyFont="1" applyFill="1" applyBorder="1" applyAlignment="1">
      <alignment vertical="center"/>
    </xf>
    <xf numFmtId="0" fontId="12" fillId="0" borderId="0" xfId="2" applyFont="1" applyAlignment="1">
      <alignment horizontal="left"/>
    </xf>
    <xf numFmtId="0" fontId="13" fillId="0" borderId="4" xfId="0" applyFont="1" applyBorder="1"/>
    <xf numFmtId="0" fontId="11" fillId="6" borderId="0" xfId="2" applyFont="1" applyFill="1" applyAlignment="1">
      <alignment horizontal="left" vertical="center"/>
    </xf>
    <xf numFmtId="3" fontId="9" fillId="6" borderId="4" xfId="2" applyNumberFormat="1" applyFont="1" applyFill="1" applyBorder="1" applyAlignment="1">
      <alignment vertical="center"/>
    </xf>
    <xf numFmtId="0" fontId="11" fillId="0" borderId="0" xfId="2" applyFont="1" applyAlignment="1">
      <alignment horizontal="left" vertical="center"/>
    </xf>
    <xf numFmtId="3" fontId="0" fillId="0" borderId="4" xfId="0" applyNumberFormat="1" applyBorder="1"/>
    <xf numFmtId="3" fontId="0" fillId="0" borderId="0" xfId="0" applyNumberFormat="1"/>
    <xf numFmtId="0" fontId="2" fillId="7" borderId="0" xfId="2" applyFont="1" applyFill="1" applyAlignment="1">
      <alignment horizontal="left" vertical="center"/>
    </xf>
    <xf numFmtId="3" fontId="2" fillId="7" borderId="4" xfId="2" applyNumberFormat="1" applyFont="1" applyFill="1" applyBorder="1" applyAlignment="1">
      <alignment vertical="center"/>
    </xf>
    <xf numFmtId="0" fontId="6" fillId="8" borderId="0" xfId="2" applyFont="1" applyFill="1" applyAlignment="1">
      <alignment horizontal="left"/>
    </xf>
    <xf numFmtId="0" fontId="2" fillId="9" borderId="0" xfId="2" applyFont="1" applyFill="1" applyAlignment="1">
      <alignment horizontal="left" vertical="center"/>
    </xf>
    <xf numFmtId="3" fontId="2" fillId="9" borderId="4" xfId="2" applyNumberFormat="1" applyFont="1" applyFill="1" applyBorder="1" applyAlignment="1">
      <alignment vertical="center"/>
    </xf>
    <xf numFmtId="0" fontId="12" fillId="0" borderId="0" xfId="2" applyFont="1" applyAlignment="1">
      <alignment horizontal="left" vertical="center"/>
    </xf>
    <xf numFmtId="0" fontId="12" fillId="0" borderId="6" xfId="2" applyFont="1" applyBorder="1" applyAlignment="1">
      <alignment horizontal="left"/>
    </xf>
    <xf numFmtId="3" fontId="6" fillId="0" borderId="7" xfId="2" applyNumberFormat="1" applyFont="1" applyBorder="1"/>
    <xf numFmtId="3" fontId="14" fillId="0" borderId="7" xfId="0" applyNumberFormat="1" applyFont="1" applyBorder="1"/>
    <xf numFmtId="0" fontId="6" fillId="0" borderId="7" xfId="2" applyFont="1" applyBorder="1"/>
    <xf numFmtId="164" fontId="15" fillId="0" borderId="0" xfId="1" applyFont="1"/>
    <xf numFmtId="3" fontId="9" fillId="0" borderId="0" xfId="2" applyNumberFormat="1" applyFont="1" applyAlignment="1">
      <alignment vertical="center"/>
    </xf>
    <xf numFmtId="3" fontId="6" fillId="0" borderId="0" xfId="2" applyNumberFormat="1" applyFont="1" applyAlignment="1">
      <alignment vertical="top"/>
    </xf>
    <xf numFmtId="0" fontId="6" fillId="0" borderId="0" xfId="2" applyFont="1" applyAlignment="1">
      <alignment vertical="top"/>
    </xf>
    <xf numFmtId="3" fontId="9" fillId="0" borderId="0" xfId="2" applyNumberFormat="1" applyFont="1"/>
    <xf numFmtId="3" fontId="2" fillId="3" borderId="0" xfId="2" applyNumberFormat="1" applyFont="1" applyFill="1" applyAlignment="1">
      <alignment vertical="center"/>
    </xf>
    <xf numFmtId="3" fontId="6" fillId="0" borderId="0" xfId="1" applyNumberFormat="1" applyFont="1"/>
    <xf numFmtId="3" fontId="9" fillId="0" borderId="0" xfId="1" applyNumberFormat="1" applyFont="1"/>
    <xf numFmtId="3" fontId="2" fillId="4" borderId="0" xfId="2" applyNumberFormat="1" applyFont="1" applyFill="1" applyAlignment="1">
      <alignment vertical="center"/>
    </xf>
    <xf numFmtId="3" fontId="2" fillId="5" borderId="0" xfId="2" applyNumberFormat="1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3" fontId="2" fillId="7" borderId="0" xfId="2" applyNumberFormat="1" applyFont="1" applyFill="1" applyAlignment="1">
      <alignment vertical="center"/>
    </xf>
    <xf numFmtId="3" fontId="2" fillId="9" borderId="0" xfId="2" applyNumberFormat="1" applyFont="1" applyFill="1" applyAlignment="1">
      <alignment vertical="center"/>
    </xf>
    <xf numFmtId="0" fontId="6" fillId="0" borderId="6" xfId="2" applyFont="1" applyBorder="1"/>
    <xf numFmtId="1" fontId="10" fillId="2" borderId="8" xfId="1" applyNumberFormat="1" applyFont="1" applyFill="1" applyBorder="1" applyAlignment="1">
      <alignment horizontal="center" vertical="center"/>
    </xf>
    <xf numFmtId="0" fontId="6" fillId="0" borderId="9" xfId="2" applyFont="1" applyBorder="1"/>
    <xf numFmtId="3" fontId="2" fillId="3" borderId="9" xfId="2" applyNumberFormat="1" applyFont="1" applyFill="1" applyBorder="1" applyAlignment="1">
      <alignment vertical="center"/>
    </xf>
    <xf numFmtId="3" fontId="9" fillId="0" borderId="9" xfId="2" applyNumberFormat="1" applyFont="1" applyBorder="1"/>
    <xf numFmtId="3" fontId="6" fillId="0" borderId="9" xfId="1" applyNumberFormat="1" applyFont="1" applyBorder="1"/>
    <xf numFmtId="3" fontId="9" fillId="0" borderId="9" xfId="1" applyNumberFormat="1" applyFont="1" applyBorder="1"/>
    <xf numFmtId="3" fontId="2" fillId="4" borderId="9" xfId="2" applyNumberFormat="1" applyFont="1" applyFill="1" applyBorder="1" applyAlignment="1">
      <alignment vertical="center"/>
    </xf>
    <xf numFmtId="0" fontId="9" fillId="0" borderId="9" xfId="2" applyFont="1" applyBorder="1" applyAlignment="1">
      <alignment vertical="center"/>
    </xf>
    <xf numFmtId="3" fontId="9" fillId="0" borderId="9" xfId="2" applyNumberFormat="1" applyFont="1" applyBorder="1" applyAlignment="1">
      <alignment vertical="center"/>
    </xf>
    <xf numFmtId="0" fontId="6" fillId="0" borderId="9" xfId="2" applyFont="1" applyBorder="1" applyAlignment="1">
      <alignment vertical="center"/>
    </xf>
    <xf numFmtId="0" fontId="9" fillId="0" borderId="9" xfId="2" applyFont="1" applyBorder="1"/>
    <xf numFmtId="3" fontId="2" fillId="5" borderId="9" xfId="2" applyNumberFormat="1" applyFont="1" applyFill="1" applyBorder="1" applyAlignment="1">
      <alignment vertical="center"/>
    </xf>
    <xf numFmtId="3" fontId="9" fillId="6" borderId="9" xfId="2" applyNumberFormat="1" applyFont="1" applyFill="1" applyBorder="1" applyAlignment="1">
      <alignment vertical="center"/>
    </xf>
    <xf numFmtId="3" fontId="2" fillId="7" borderId="9" xfId="2" applyNumberFormat="1" applyFont="1" applyFill="1" applyBorder="1" applyAlignment="1">
      <alignment vertical="center"/>
    </xf>
    <xf numFmtId="3" fontId="2" fillId="9" borderId="9" xfId="2" applyNumberFormat="1" applyFont="1" applyFill="1" applyBorder="1" applyAlignment="1">
      <alignment vertical="center"/>
    </xf>
    <xf numFmtId="0" fontId="6" fillId="0" borderId="10" xfId="2" applyFont="1" applyBorder="1"/>
    <xf numFmtId="3" fontId="6" fillId="0" borderId="9" xfId="2" applyNumberFormat="1" applyFont="1" applyBorder="1"/>
    <xf numFmtId="1" fontId="10" fillId="2" borderId="11" xfId="1" applyNumberFormat="1" applyFont="1" applyFill="1" applyBorder="1" applyAlignment="1">
      <alignment horizontal="center" vertical="center"/>
    </xf>
    <xf numFmtId="164" fontId="5" fillId="0" borderId="0" xfId="1" applyFont="1" applyAlignment="1">
      <alignment horizontal="center" vertical="center" wrapText="1"/>
    </xf>
    <xf numFmtId="164" fontId="5" fillId="0" borderId="0" xfId="1" applyFont="1" applyAlignment="1">
      <alignment horizontal="center"/>
    </xf>
    <xf numFmtId="0" fontId="9" fillId="0" borderId="0" xfId="2" applyFont="1" applyAlignment="1">
      <alignment horizontal="center"/>
    </xf>
  </cellXfs>
  <cellStyles count="3">
    <cellStyle name="Normal" xfId="0" builtinId="0"/>
    <cellStyle name="Normal 2" xfId="1" xr:uid="{48516A2C-5F81-478C-82B2-3DC814946320}"/>
    <cellStyle name="Normal 3" xfId="2" xr:uid="{AFCBF216-1245-4886-A0C0-03E2FF53BF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56E62-FD0F-4283-A64B-9578B54C035A}">
  <sheetPr>
    <tabColor rgb="FFFFC000"/>
  </sheetPr>
  <dimension ref="A1:HW156"/>
  <sheetViews>
    <sheetView showGridLines="0" showZeros="0" tabSelected="1" zoomScaleNormal="100" zoomScaleSheetLayoutView="75" workbookViewId="0">
      <pane xSplit="1" topLeftCell="B1" activePane="topRight" state="frozen"/>
      <selection activeCell="A142" sqref="A142:T142"/>
      <selection pane="topRight" activeCell="A122" sqref="A122"/>
    </sheetView>
  </sheetViews>
  <sheetFormatPr baseColWidth="10" defaultColWidth="11.42578125" defaultRowHeight="17.100000000000001" customHeight="1" x14ac:dyDescent="0.25"/>
  <cols>
    <col min="1" max="1" width="67" style="4" customWidth="1"/>
    <col min="2" max="22" width="5.7109375" style="4" customWidth="1"/>
    <col min="23" max="16384" width="11.42578125" style="4"/>
  </cols>
  <sheetData>
    <row r="1" spans="1:231" s="1" customFormat="1" ht="17.100000000000001" customHeight="1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</row>
    <row r="2" spans="1:231" s="1" customFormat="1" ht="17.100000000000001" customHeight="1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</row>
    <row r="3" spans="1:231" s="1" customFormat="1" ht="17.100000000000001" customHeight="1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</row>
    <row r="4" spans="1:231" s="1" customFormat="1" ht="9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31" s="1" customFormat="1" ht="17.100000000000001" customHeight="1" x14ac:dyDescent="0.25">
      <c r="A5" s="94" t="s">
        <v>3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</row>
    <row r="6" spans="1:231" s="1" customFormat="1" ht="17.100000000000001" customHeight="1" x14ac:dyDescent="0.25">
      <c r="A6" s="94" t="s">
        <v>4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</row>
    <row r="7" spans="1:231" ht="9.75" customHeight="1" x14ac:dyDescent="0.25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</row>
    <row r="8" spans="1:231" s="8" customFormat="1" ht="17.100000000000001" customHeight="1" x14ac:dyDescent="0.25">
      <c r="A8" s="5" t="s">
        <v>5</v>
      </c>
      <c r="B8" s="6">
        <v>2005</v>
      </c>
      <c r="C8" s="6">
        <v>2006</v>
      </c>
      <c r="D8" s="6">
        <v>2007</v>
      </c>
      <c r="E8" s="7">
        <v>2008</v>
      </c>
      <c r="F8" s="6">
        <v>2009</v>
      </c>
      <c r="G8" s="7">
        <v>2010</v>
      </c>
      <c r="H8" s="6">
        <v>2011</v>
      </c>
      <c r="I8" s="6">
        <v>2012</v>
      </c>
      <c r="J8" s="6">
        <v>2013</v>
      </c>
      <c r="K8" s="6">
        <v>2014</v>
      </c>
      <c r="L8" s="6">
        <v>2015</v>
      </c>
      <c r="M8" s="7">
        <v>2016</v>
      </c>
      <c r="N8" s="6">
        <v>2017</v>
      </c>
      <c r="O8" s="6">
        <v>2018</v>
      </c>
      <c r="P8" s="6">
        <v>2019</v>
      </c>
      <c r="Q8" s="6">
        <v>2020</v>
      </c>
      <c r="R8" s="6">
        <v>2021</v>
      </c>
      <c r="S8" s="6">
        <v>2022</v>
      </c>
      <c r="T8" s="6">
        <v>2023</v>
      </c>
      <c r="U8" s="76">
        <v>2024</v>
      </c>
      <c r="V8" s="93">
        <v>2025</v>
      </c>
      <c r="HV8" s="4"/>
      <c r="HW8" s="4"/>
    </row>
    <row r="9" spans="1:231" ht="10.5" customHeight="1" x14ac:dyDescent="0.2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1"/>
      <c r="T9" s="11"/>
      <c r="V9" s="77"/>
    </row>
    <row r="10" spans="1:231" s="14" customFormat="1" ht="17.100000000000001" customHeight="1" x14ac:dyDescent="0.25">
      <c r="A10" s="12" t="s">
        <v>6</v>
      </c>
      <c r="B10" s="13">
        <f t="shared" ref="B10:U10" si="0">+B12+B15+B17+B21</f>
        <v>940</v>
      </c>
      <c r="C10" s="13">
        <f t="shared" si="0"/>
        <v>773</v>
      </c>
      <c r="D10" s="13">
        <f t="shared" si="0"/>
        <v>841</v>
      </c>
      <c r="E10" s="13">
        <f t="shared" si="0"/>
        <v>964</v>
      </c>
      <c r="F10" s="13">
        <f t="shared" si="0"/>
        <v>820</v>
      </c>
      <c r="G10" s="13">
        <f t="shared" si="0"/>
        <v>796</v>
      </c>
      <c r="H10" s="13">
        <f t="shared" si="0"/>
        <v>708</v>
      </c>
      <c r="I10" s="13">
        <f t="shared" si="0"/>
        <v>719</v>
      </c>
      <c r="J10" s="13">
        <f t="shared" si="0"/>
        <v>646</v>
      </c>
      <c r="K10" s="13">
        <f t="shared" si="0"/>
        <v>681</v>
      </c>
      <c r="L10" s="13">
        <f t="shared" si="0"/>
        <v>762</v>
      </c>
      <c r="M10" s="13">
        <f t="shared" si="0"/>
        <v>777</v>
      </c>
      <c r="N10" s="13">
        <f t="shared" si="0"/>
        <v>821</v>
      </c>
      <c r="O10" s="13">
        <f t="shared" si="0"/>
        <v>797</v>
      </c>
      <c r="P10" s="13">
        <f t="shared" si="0"/>
        <v>769</v>
      </c>
      <c r="Q10" s="13">
        <f t="shared" si="0"/>
        <v>684</v>
      </c>
      <c r="R10" s="13">
        <f t="shared" si="0"/>
        <v>786</v>
      </c>
      <c r="S10" s="13">
        <f t="shared" si="0"/>
        <v>744</v>
      </c>
      <c r="T10" s="13">
        <f t="shared" si="0"/>
        <v>747</v>
      </c>
      <c r="U10" s="67">
        <f t="shared" si="0"/>
        <v>807</v>
      </c>
      <c r="V10" s="78">
        <f t="shared" ref="V10" si="1">+V12+V15+V17+V21</f>
        <v>907</v>
      </c>
      <c r="HV10" s="15"/>
      <c r="HW10" s="15"/>
    </row>
    <row r="11" spans="1:231" ht="17.100000000000001" customHeight="1" x14ac:dyDescent="0.25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V11" s="77"/>
    </row>
    <row r="12" spans="1:231" ht="17.100000000000001" customHeight="1" x14ac:dyDescent="0.25">
      <c r="A12" s="17" t="s">
        <v>7</v>
      </c>
      <c r="B12" s="16">
        <f>SUM(B13:B14)</f>
        <v>0</v>
      </c>
      <c r="C12" s="16">
        <f>SUM(C13:C14)</f>
        <v>21</v>
      </c>
      <c r="D12" s="16">
        <f t="shared" ref="D12:U12" si="2">SUM(D13:D14)</f>
        <v>0</v>
      </c>
      <c r="E12" s="16">
        <f t="shared" si="2"/>
        <v>0</v>
      </c>
      <c r="F12" s="16">
        <f t="shared" si="2"/>
        <v>16</v>
      </c>
      <c r="G12" s="16">
        <f t="shared" si="2"/>
        <v>11</v>
      </c>
      <c r="H12" s="16">
        <f t="shared" si="2"/>
        <v>12</v>
      </c>
      <c r="I12" s="16">
        <f t="shared" si="2"/>
        <v>45</v>
      </c>
      <c r="J12" s="16">
        <f t="shared" si="2"/>
        <v>33</v>
      </c>
      <c r="K12" s="16">
        <f t="shared" si="2"/>
        <v>18</v>
      </c>
      <c r="L12" s="16">
        <f t="shared" si="2"/>
        <v>20</v>
      </c>
      <c r="M12" s="16">
        <f t="shared" si="2"/>
        <v>11</v>
      </c>
      <c r="N12" s="16">
        <f t="shared" si="2"/>
        <v>27</v>
      </c>
      <c r="O12" s="16">
        <f t="shared" si="2"/>
        <v>32</v>
      </c>
      <c r="P12" s="16">
        <f t="shared" si="2"/>
        <v>26</v>
      </c>
      <c r="Q12" s="16">
        <f t="shared" si="2"/>
        <v>18</v>
      </c>
      <c r="R12" s="16">
        <f t="shared" si="2"/>
        <v>37</v>
      </c>
      <c r="S12" s="16">
        <f t="shared" si="2"/>
        <v>10</v>
      </c>
      <c r="T12" s="16">
        <f t="shared" si="2"/>
        <v>58</v>
      </c>
      <c r="U12" s="66">
        <f t="shared" si="2"/>
        <v>51</v>
      </c>
      <c r="V12" s="79">
        <f t="shared" ref="V12" si="3">SUM(V13:V14)</f>
        <v>53</v>
      </c>
    </row>
    <row r="13" spans="1:231" s="1" customFormat="1" ht="17.100000000000001" customHeight="1" x14ac:dyDescent="0.25">
      <c r="A13" s="1" t="s">
        <v>8</v>
      </c>
      <c r="B13" s="18">
        <f>B27+B71+B99+B121</f>
        <v>0</v>
      </c>
      <c r="C13" s="18">
        <f t="shared" ref="C13:V13" si="4">+C26+C71+C99+C121</f>
        <v>21</v>
      </c>
      <c r="D13" s="18">
        <f t="shared" si="4"/>
        <v>0</v>
      </c>
      <c r="E13" s="18">
        <f t="shared" si="4"/>
        <v>0</v>
      </c>
      <c r="F13" s="18">
        <f t="shared" si="4"/>
        <v>16</v>
      </c>
      <c r="G13" s="18">
        <f t="shared" si="4"/>
        <v>11</v>
      </c>
      <c r="H13" s="18">
        <f t="shared" si="4"/>
        <v>12</v>
      </c>
      <c r="I13" s="18">
        <f t="shared" si="4"/>
        <v>32</v>
      </c>
      <c r="J13" s="18">
        <f t="shared" si="4"/>
        <v>22</v>
      </c>
      <c r="K13" s="18">
        <f t="shared" si="4"/>
        <v>18</v>
      </c>
      <c r="L13" s="18">
        <f t="shared" si="4"/>
        <v>20</v>
      </c>
      <c r="M13" s="18">
        <f t="shared" si="4"/>
        <v>11</v>
      </c>
      <c r="N13" s="18">
        <f t="shared" si="4"/>
        <v>27</v>
      </c>
      <c r="O13" s="18">
        <f t="shared" si="4"/>
        <v>32</v>
      </c>
      <c r="P13" s="18">
        <f t="shared" si="4"/>
        <v>26</v>
      </c>
      <c r="Q13" s="18">
        <f t="shared" si="4"/>
        <v>18</v>
      </c>
      <c r="R13" s="18">
        <f t="shared" si="4"/>
        <v>37</v>
      </c>
      <c r="S13" s="18">
        <f t="shared" si="4"/>
        <v>10</v>
      </c>
      <c r="T13" s="18">
        <f t="shared" si="4"/>
        <v>37</v>
      </c>
      <c r="U13" s="68">
        <f t="shared" si="4"/>
        <v>51</v>
      </c>
      <c r="V13" s="80">
        <f t="shared" si="4"/>
        <v>41</v>
      </c>
    </row>
    <row r="14" spans="1:231" s="1" customFormat="1" ht="17.100000000000001" customHeight="1" x14ac:dyDescent="0.25">
      <c r="A14" s="19" t="s">
        <v>9</v>
      </c>
      <c r="B14" s="18">
        <f t="shared" ref="B14:U14" si="5">+B102+B123</f>
        <v>0</v>
      </c>
      <c r="C14" s="18">
        <f t="shared" si="5"/>
        <v>0</v>
      </c>
      <c r="D14" s="18">
        <f t="shared" si="5"/>
        <v>0</v>
      </c>
      <c r="E14" s="18">
        <f t="shared" si="5"/>
        <v>0</v>
      </c>
      <c r="F14" s="18">
        <f t="shared" si="5"/>
        <v>0</v>
      </c>
      <c r="G14" s="18">
        <f t="shared" si="5"/>
        <v>0</v>
      </c>
      <c r="H14" s="18">
        <f t="shared" si="5"/>
        <v>0</v>
      </c>
      <c r="I14" s="18">
        <f t="shared" si="5"/>
        <v>13</v>
      </c>
      <c r="J14" s="18">
        <f t="shared" si="5"/>
        <v>11</v>
      </c>
      <c r="K14" s="18">
        <f t="shared" si="5"/>
        <v>0</v>
      </c>
      <c r="L14" s="18">
        <f t="shared" si="5"/>
        <v>0</v>
      </c>
      <c r="M14" s="18">
        <f t="shared" si="5"/>
        <v>0</v>
      </c>
      <c r="N14" s="18">
        <f t="shared" si="5"/>
        <v>0</v>
      </c>
      <c r="O14" s="18">
        <f t="shared" si="5"/>
        <v>0</v>
      </c>
      <c r="P14" s="18">
        <f t="shared" si="5"/>
        <v>0</v>
      </c>
      <c r="Q14" s="18">
        <f t="shared" si="5"/>
        <v>0</v>
      </c>
      <c r="R14" s="18">
        <f t="shared" si="5"/>
        <v>0</v>
      </c>
      <c r="S14" s="18">
        <f t="shared" si="5"/>
        <v>0</v>
      </c>
      <c r="T14" s="18">
        <f t="shared" si="5"/>
        <v>21</v>
      </c>
      <c r="U14" s="68">
        <f t="shared" si="5"/>
        <v>0</v>
      </c>
      <c r="V14" s="80">
        <f t="shared" ref="V14" si="6">+V102+V123</f>
        <v>12</v>
      </c>
    </row>
    <row r="15" spans="1:231" s="17" customFormat="1" ht="17.100000000000001" customHeight="1" x14ac:dyDescent="0.25">
      <c r="A15" s="17" t="s">
        <v>10</v>
      </c>
      <c r="B15" s="20">
        <f t="shared" ref="B15:V15" si="7">SUM(B16:B16)</f>
        <v>10</v>
      </c>
      <c r="C15" s="20">
        <f t="shared" si="7"/>
        <v>4</v>
      </c>
      <c r="D15" s="20">
        <f t="shared" si="7"/>
        <v>0</v>
      </c>
      <c r="E15" s="20">
        <f t="shared" si="7"/>
        <v>0</v>
      </c>
      <c r="F15" s="20">
        <f t="shared" si="7"/>
        <v>0</v>
      </c>
      <c r="G15" s="20">
        <f t="shared" si="7"/>
        <v>0</v>
      </c>
      <c r="H15" s="20">
        <f t="shared" si="7"/>
        <v>0</v>
      </c>
      <c r="I15" s="20">
        <f t="shared" si="7"/>
        <v>0</v>
      </c>
      <c r="J15" s="20">
        <f t="shared" si="7"/>
        <v>0</v>
      </c>
      <c r="K15" s="20">
        <f t="shared" si="7"/>
        <v>0</v>
      </c>
      <c r="L15" s="20">
        <f t="shared" si="7"/>
        <v>0</v>
      </c>
      <c r="M15" s="20">
        <f t="shared" si="7"/>
        <v>0</v>
      </c>
      <c r="N15" s="20">
        <f t="shared" si="7"/>
        <v>0</v>
      </c>
      <c r="O15" s="20">
        <f t="shared" si="7"/>
        <v>0</v>
      </c>
      <c r="P15" s="20">
        <f t="shared" si="7"/>
        <v>0</v>
      </c>
      <c r="Q15" s="20">
        <f t="shared" si="7"/>
        <v>0</v>
      </c>
      <c r="R15" s="20">
        <f t="shared" si="7"/>
        <v>0</v>
      </c>
      <c r="S15" s="20">
        <f t="shared" si="7"/>
        <v>0</v>
      </c>
      <c r="T15" s="20">
        <f t="shared" si="7"/>
        <v>0</v>
      </c>
      <c r="U15" s="69">
        <f t="shared" si="7"/>
        <v>0</v>
      </c>
      <c r="V15" s="81">
        <f t="shared" si="7"/>
        <v>0</v>
      </c>
    </row>
    <row r="16" spans="1:231" s="1" customFormat="1" ht="17.100000000000001" customHeight="1" x14ac:dyDescent="0.25">
      <c r="A16" s="1" t="s">
        <v>11</v>
      </c>
      <c r="B16" s="18">
        <f t="shared" ref="B16:U16" si="8">+B75+B104</f>
        <v>10</v>
      </c>
      <c r="C16" s="18">
        <f t="shared" si="8"/>
        <v>4</v>
      </c>
      <c r="D16" s="18">
        <f t="shared" si="8"/>
        <v>0</v>
      </c>
      <c r="E16" s="18">
        <f t="shared" si="8"/>
        <v>0</v>
      </c>
      <c r="F16" s="18">
        <f t="shared" si="8"/>
        <v>0</v>
      </c>
      <c r="G16" s="18">
        <f t="shared" si="8"/>
        <v>0</v>
      </c>
      <c r="H16" s="18">
        <f t="shared" si="8"/>
        <v>0</v>
      </c>
      <c r="I16" s="18">
        <f t="shared" si="8"/>
        <v>0</v>
      </c>
      <c r="J16" s="18">
        <f t="shared" si="8"/>
        <v>0</v>
      </c>
      <c r="K16" s="18">
        <f t="shared" si="8"/>
        <v>0</v>
      </c>
      <c r="L16" s="18">
        <f t="shared" si="8"/>
        <v>0</v>
      </c>
      <c r="M16" s="18">
        <f t="shared" si="8"/>
        <v>0</v>
      </c>
      <c r="N16" s="18">
        <f t="shared" si="8"/>
        <v>0</v>
      </c>
      <c r="O16" s="18">
        <f t="shared" si="8"/>
        <v>0</v>
      </c>
      <c r="P16" s="18">
        <f t="shared" si="8"/>
        <v>0</v>
      </c>
      <c r="Q16" s="18">
        <f t="shared" si="8"/>
        <v>0</v>
      </c>
      <c r="R16" s="18">
        <f t="shared" si="8"/>
        <v>0</v>
      </c>
      <c r="S16" s="18">
        <f t="shared" si="8"/>
        <v>0</v>
      </c>
      <c r="T16" s="18">
        <f t="shared" si="8"/>
        <v>0</v>
      </c>
      <c r="U16" s="68">
        <f t="shared" si="8"/>
        <v>0</v>
      </c>
      <c r="V16" s="80">
        <f t="shared" ref="V16" si="9">+V75+V104</f>
        <v>0</v>
      </c>
    </row>
    <row r="17" spans="1:231" s="17" customFormat="1" ht="17.100000000000001" customHeight="1" x14ac:dyDescent="0.25">
      <c r="A17" s="21" t="s">
        <v>12</v>
      </c>
      <c r="B17" s="20">
        <f>SUM(B18:B20)</f>
        <v>540</v>
      </c>
      <c r="C17" s="20">
        <f t="shared" ref="C17:T17" si="10">SUM(C18:C20)</f>
        <v>510</v>
      </c>
      <c r="D17" s="20">
        <f t="shared" si="10"/>
        <v>684</v>
      </c>
      <c r="E17" s="20">
        <f t="shared" si="10"/>
        <v>878</v>
      </c>
      <c r="F17" s="20">
        <f t="shared" si="10"/>
        <v>759</v>
      </c>
      <c r="G17" s="20">
        <f t="shared" si="10"/>
        <v>759</v>
      </c>
      <c r="H17" s="20">
        <f t="shared" si="10"/>
        <v>693</v>
      </c>
      <c r="I17" s="20">
        <f t="shared" si="10"/>
        <v>674</v>
      </c>
      <c r="J17" s="20">
        <f t="shared" si="10"/>
        <v>613</v>
      </c>
      <c r="K17" s="20">
        <f t="shared" si="10"/>
        <v>661</v>
      </c>
      <c r="L17" s="20">
        <f t="shared" si="10"/>
        <v>740</v>
      </c>
      <c r="M17" s="20">
        <f t="shared" si="10"/>
        <v>764</v>
      </c>
      <c r="N17" s="20">
        <f t="shared" si="10"/>
        <v>794</v>
      </c>
      <c r="O17" s="20">
        <f t="shared" si="10"/>
        <v>764</v>
      </c>
      <c r="P17" s="20">
        <f t="shared" si="10"/>
        <v>737</v>
      </c>
      <c r="Q17" s="20">
        <f t="shared" si="10"/>
        <v>647</v>
      </c>
      <c r="R17" s="20">
        <f t="shared" si="10"/>
        <v>680</v>
      </c>
      <c r="S17" s="20">
        <f t="shared" si="10"/>
        <v>701</v>
      </c>
      <c r="T17" s="20">
        <f t="shared" si="10"/>
        <v>656</v>
      </c>
      <c r="U17" s="69">
        <f>SUM(U18:U20)</f>
        <v>712</v>
      </c>
      <c r="V17" s="81">
        <f>SUM(V18:V20)</f>
        <v>793</v>
      </c>
    </row>
    <row r="18" spans="1:231" s="1" customFormat="1" ht="17.100000000000001" customHeight="1" x14ac:dyDescent="0.25">
      <c r="A18" s="22" t="s">
        <v>13</v>
      </c>
      <c r="B18" s="18">
        <f t="shared" ref="B18:V18" si="11">+B28+B51+B77+B106+B125</f>
        <v>22</v>
      </c>
      <c r="C18" s="18">
        <f t="shared" si="11"/>
        <v>44</v>
      </c>
      <c r="D18" s="18">
        <f t="shared" si="11"/>
        <v>123</v>
      </c>
      <c r="E18" s="18">
        <f t="shared" si="11"/>
        <v>160</v>
      </c>
      <c r="F18" s="18">
        <f t="shared" si="11"/>
        <v>125</v>
      </c>
      <c r="G18" s="18">
        <f t="shared" si="11"/>
        <v>108</v>
      </c>
      <c r="H18" s="18">
        <f t="shared" si="11"/>
        <v>93</v>
      </c>
      <c r="I18" s="18">
        <f t="shared" si="11"/>
        <v>103</v>
      </c>
      <c r="J18" s="18">
        <f t="shared" si="11"/>
        <v>87</v>
      </c>
      <c r="K18" s="18">
        <f t="shared" si="11"/>
        <v>153</v>
      </c>
      <c r="L18" s="18">
        <f t="shared" si="11"/>
        <v>154</v>
      </c>
      <c r="M18" s="18">
        <f t="shared" si="11"/>
        <v>138</v>
      </c>
      <c r="N18" s="18">
        <f t="shared" si="11"/>
        <v>109</v>
      </c>
      <c r="O18" s="18">
        <f t="shared" si="11"/>
        <v>104</v>
      </c>
      <c r="P18" s="18">
        <f t="shared" si="11"/>
        <v>90</v>
      </c>
      <c r="Q18" s="18">
        <f t="shared" si="11"/>
        <v>81</v>
      </c>
      <c r="R18" s="18">
        <f t="shared" si="11"/>
        <v>74</v>
      </c>
      <c r="S18" s="18">
        <f t="shared" si="11"/>
        <v>79</v>
      </c>
      <c r="T18" s="18">
        <f t="shared" si="11"/>
        <v>77</v>
      </c>
      <c r="U18" s="68">
        <f t="shared" si="11"/>
        <v>125</v>
      </c>
      <c r="V18" s="80">
        <f t="shared" si="11"/>
        <v>154</v>
      </c>
    </row>
    <row r="19" spans="1:231" s="1" customFormat="1" ht="17.100000000000001" customHeight="1" x14ac:dyDescent="0.25">
      <c r="A19" s="22" t="s">
        <v>14</v>
      </c>
      <c r="B19" s="18">
        <f t="shared" ref="B19:U19" si="12">B31+B56+B80+B110+B128</f>
        <v>306</v>
      </c>
      <c r="C19" s="18">
        <f t="shared" si="12"/>
        <v>326</v>
      </c>
      <c r="D19" s="18">
        <f t="shared" si="12"/>
        <v>488</v>
      </c>
      <c r="E19" s="18">
        <f t="shared" si="12"/>
        <v>666</v>
      </c>
      <c r="F19" s="18">
        <f t="shared" si="12"/>
        <v>617</v>
      </c>
      <c r="G19" s="18">
        <f t="shared" si="12"/>
        <v>651</v>
      </c>
      <c r="H19" s="18">
        <f t="shared" si="12"/>
        <v>600</v>
      </c>
      <c r="I19" s="18">
        <f t="shared" si="12"/>
        <v>570</v>
      </c>
      <c r="J19" s="18">
        <f t="shared" si="12"/>
        <v>526</v>
      </c>
      <c r="K19" s="18">
        <f t="shared" si="12"/>
        <v>507</v>
      </c>
      <c r="L19" s="18">
        <f t="shared" si="12"/>
        <v>583</v>
      </c>
      <c r="M19" s="18">
        <f t="shared" si="12"/>
        <v>624</v>
      </c>
      <c r="N19" s="18">
        <f t="shared" si="12"/>
        <v>682</v>
      </c>
      <c r="O19" s="18">
        <f t="shared" si="12"/>
        <v>656</v>
      </c>
      <c r="P19" s="18">
        <f t="shared" si="12"/>
        <v>645</v>
      </c>
      <c r="Q19" s="18">
        <f t="shared" si="12"/>
        <v>565</v>
      </c>
      <c r="R19" s="18">
        <f t="shared" si="12"/>
        <v>606</v>
      </c>
      <c r="S19" s="18">
        <f t="shared" si="12"/>
        <v>619</v>
      </c>
      <c r="T19" s="18">
        <f t="shared" si="12"/>
        <v>579</v>
      </c>
      <c r="U19" s="68">
        <f t="shared" si="12"/>
        <v>587</v>
      </c>
      <c r="V19" s="80">
        <f t="shared" ref="V19" si="13">V31+V56+V80+V110+V128</f>
        <v>639</v>
      </c>
    </row>
    <row r="20" spans="1:231" s="1" customFormat="1" ht="17.100000000000001" customHeight="1" x14ac:dyDescent="0.25">
      <c r="A20" s="22" t="s">
        <v>15</v>
      </c>
      <c r="B20" s="18">
        <f t="shared" ref="B20:S20" si="14">+B36+B59+B86+B113+B132</f>
        <v>212</v>
      </c>
      <c r="C20" s="18">
        <f t="shared" si="14"/>
        <v>140</v>
      </c>
      <c r="D20" s="18">
        <f t="shared" si="14"/>
        <v>73</v>
      </c>
      <c r="E20" s="18">
        <f t="shared" si="14"/>
        <v>52</v>
      </c>
      <c r="F20" s="18">
        <f t="shared" si="14"/>
        <v>17</v>
      </c>
      <c r="G20" s="18">
        <f t="shared" si="14"/>
        <v>0</v>
      </c>
      <c r="H20" s="18">
        <f t="shared" si="14"/>
        <v>0</v>
      </c>
      <c r="I20" s="18">
        <f t="shared" si="14"/>
        <v>1</v>
      </c>
      <c r="J20" s="18">
        <f t="shared" si="14"/>
        <v>0</v>
      </c>
      <c r="K20" s="18">
        <f t="shared" si="14"/>
        <v>1</v>
      </c>
      <c r="L20" s="18">
        <f t="shared" si="14"/>
        <v>3</v>
      </c>
      <c r="M20" s="18">
        <f t="shared" si="14"/>
        <v>2</v>
      </c>
      <c r="N20" s="18">
        <f t="shared" si="14"/>
        <v>3</v>
      </c>
      <c r="O20" s="18">
        <f t="shared" si="14"/>
        <v>4</v>
      </c>
      <c r="P20" s="18">
        <f t="shared" si="14"/>
        <v>2</v>
      </c>
      <c r="Q20" s="18">
        <f t="shared" si="14"/>
        <v>1</v>
      </c>
      <c r="R20" s="18">
        <f t="shared" si="14"/>
        <v>0</v>
      </c>
      <c r="S20" s="18">
        <f t="shared" si="14"/>
        <v>3</v>
      </c>
      <c r="T20" s="18">
        <f>+T36+T59+T86+T113+T132</f>
        <v>0</v>
      </c>
      <c r="U20" s="68">
        <f>+U36+U59+U86+U113+U132</f>
        <v>0</v>
      </c>
      <c r="V20" s="80">
        <f>+V36+V59+V86+V113+V132</f>
        <v>0</v>
      </c>
    </row>
    <row r="21" spans="1:231" s="17" customFormat="1" ht="17.100000000000001" customHeight="1" x14ac:dyDescent="0.25">
      <c r="A21" s="21" t="s">
        <v>16</v>
      </c>
      <c r="B21" s="20">
        <f t="shared" ref="B21:V21" si="15">SUM(B22:B22)</f>
        <v>390</v>
      </c>
      <c r="C21" s="20">
        <f t="shared" si="15"/>
        <v>238</v>
      </c>
      <c r="D21" s="20">
        <f t="shared" si="15"/>
        <v>157</v>
      </c>
      <c r="E21" s="20">
        <f t="shared" si="15"/>
        <v>86</v>
      </c>
      <c r="F21" s="20">
        <f t="shared" si="15"/>
        <v>45</v>
      </c>
      <c r="G21" s="20">
        <f t="shared" si="15"/>
        <v>26</v>
      </c>
      <c r="H21" s="20">
        <f t="shared" si="15"/>
        <v>3</v>
      </c>
      <c r="I21" s="20">
        <f t="shared" si="15"/>
        <v>0</v>
      </c>
      <c r="J21" s="20">
        <f t="shared" si="15"/>
        <v>0</v>
      </c>
      <c r="K21" s="20">
        <f t="shared" si="15"/>
        <v>2</v>
      </c>
      <c r="L21" s="20">
        <f t="shared" si="15"/>
        <v>2</v>
      </c>
      <c r="M21" s="20">
        <f t="shared" si="15"/>
        <v>2</v>
      </c>
      <c r="N21" s="20">
        <f t="shared" si="15"/>
        <v>0</v>
      </c>
      <c r="O21" s="20">
        <f t="shared" si="15"/>
        <v>1</v>
      </c>
      <c r="P21" s="20">
        <f t="shared" si="15"/>
        <v>6</v>
      </c>
      <c r="Q21" s="20">
        <f t="shared" si="15"/>
        <v>19</v>
      </c>
      <c r="R21" s="20">
        <f t="shared" si="15"/>
        <v>69</v>
      </c>
      <c r="S21" s="20">
        <f t="shared" si="15"/>
        <v>33</v>
      </c>
      <c r="T21" s="20">
        <f t="shared" si="15"/>
        <v>33</v>
      </c>
      <c r="U21" s="69">
        <f t="shared" si="15"/>
        <v>44</v>
      </c>
      <c r="V21" s="81">
        <f t="shared" si="15"/>
        <v>61</v>
      </c>
    </row>
    <row r="22" spans="1:231" s="1" customFormat="1" ht="17.100000000000001" customHeight="1" x14ac:dyDescent="0.25">
      <c r="A22" s="22" t="s">
        <v>17</v>
      </c>
      <c r="B22" s="18">
        <f t="shared" ref="B22:U22" si="16">+B40+B62+B89+B116</f>
        <v>390</v>
      </c>
      <c r="C22" s="18">
        <f t="shared" si="16"/>
        <v>238</v>
      </c>
      <c r="D22" s="18">
        <f t="shared" si="16"/>
        <v>157</v>
      </c>
      <c r="E22" s="18">
        <f t="shared" si="16"/>
        <v>86</v>
      </c>
      <c r="F22" s="18">
        <f t="shared" si="16"/>
        <v>45</v>
      </c>
      <c r="G22" s="18">
        <f t="shared" si="16"/>
        <v>26</v>
      </c>
      <c r="H22" s="18">
        <f t="shared" si="16"/>
        <v>3</v>
      </c>
      <c r="I22" s="18">
        <f t="shared" si="16"/>
        <v>0</v>
      </c>
      <c r="J22" s="18">
        <f t="shared" si="16"/>
        <v>0</v>
      </c>
      <c r="K22" s="18">
        <f t="shared" si="16"/>
        <v>2</v>
      </c>
      <c r="L22" s="18">
        <f t="shared" si="16"/>
        <v>2</v>
      </c>
      <c r="M22" s="18">
        <f t="shared" si="16"/>
        <v>2</v>
      </c>
      <c r="N22" s="18">
        <f t="shared" si="16"/>
        <v>0</v>
      </c>
      <c r="O22" s="18">
        <f t="shared" si="16"/>
        <v>1</v>
      </c>
      <c r="P22" s="18">
        <f t="shared" si="16"/>
        <v>6</v>
      </c>
      <c r="Q22" s="18">
        <f t="shared" si="16"/>
        <v>19</v>
      </c>
      <c r="R22" s="18">
        <f t="shared" si="16"/>
        <v>69</v>
      </c>
      <c r="S22" s="18">
        <f t="shared" si="16"/>
        <v>33</v>
      </c>
      <c r="T22" s="18">
        <f t="shared" si="16"/>
        <v>33</v>
      </c>
      <c r="U22" s="68">
        <f t="shared" si="16"/>
        <v>44</v>
      </c>
      <c r="V22" s="80">
        <f t="shared" ref="V22" si="17">+V40+V62+V89+V116</f>
        <v>61</v>
      </c>
    </row>
    <row r="23" spans="1:231" ht="17.100000000000001" customHeight="1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23"/>
      <c r="T23" s="23"/>
      <c r="V23" s="77"/>
    </row>
    <row r="24" spans="1:231" s="26" customFormat="1" ht="17.100000000000001" customHeight="1" x14ac:dyDescent="0.25">
      <c r="A24" s="24" t="s">
        <v>18</v>
      </c>
      <c r="B24" s="25">
        <f t="shared" ref="B24:V24" si="18">+B26+B28+B31+B36+B40</f>
        <v>291</v>
      </c>
      <c r="C24" s="25">
        <f t="shared" si="18"/>
        <v>288</v>
      </c>
      <c r="D24" s="25">
        <f t="shared" si="18"/>
        <v>328</v>
      </c>
      <c r="E24" s="25">
        <f t="shared" si="18"/>
        <v>409</v>
      </c>
      <c r="F24" s="25">
        <f t="shared" si="18"/>
        <v>321</v>
      </c>
      <c r="G24" s="25">
        <f t="shared" si="18"/>
        <v>316</v>
      </c>
      <c r="H24" s="25">
        <f t="shared" si="18"/>
        <v>266</v>
      </c>
      <c r="I24" s="25">
        <f t="shared" si="18"/>
        <v>239</v>
      </c>
      <c r="J24" s="25">
        <f t="shared" si="18"/>
        <v>200</v>
      </c>
      <c r="K24" s="25">
        <f t="shared" si="18"/>
        <v>204</v>
      </c>
      <c r="L24" s="25">
        <f t="shared" si="18"/>
        <v>227</v>
      </c>
      <c r="M24" s="25">
        <f t="shared" si="18"/>
        <v>277</v>
      </c>
      <c r="N24" s="25">
        <f t="shared" si="18"/>
        <v>282</v>
      </c>
      <c r="O24" s="25">
        <f t="shared" si="18"/>
        <v>240</v>
      </c>
      <c r="P24" s="25">
        <f t="shared" si="18"/>
        <v>215</v>
      </c>
      <c r="Q24" s="25">
        <f t="shared" si="18"/>
        <v>204</v>
      </c>
      <c r="R24" s="25">
        <f t="shared" si="18"/>
        <v>208</v>
      </c>
      <c r="S24" s="25">
        <f t="shared" si="18"/>
        <v>227</v>
      </c>
      <c r="T24" s="25">
        <f t="shared" si="18"/>
        <v>217</v>
      </c>
      <c r="U24" s="70">
        <f t="shared" si="18"/>
        <v>209</v>
      </c>
      <c r="V24" s="82">
        <f t="shared" si="18"/>
        <v>208</v>
      </c>
      <c r="HV24" s="4"/>
      <c r="HW24" s="4"/>
    </row>
    <row r="25" spans="1:231" s="26" customFormat="1" ht="10.5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9"/>
      <c r="T25" s="29"/>
      <c r="V25" s="83"/>
      <c r="HV25" s="4"/>
      <c r="HW25" s="4"/>
    </row>
    <row r="26" spans="1:231" s="26" customFormat="1" ht="17.100000000000001" customHeight="1" x14ac:dyDescent="0.25">
      <c r="A26" s="27" t="s">
        <v>19</v>
      </c>
      <c r="B26" s="84">
        <f t="shared" ref="B26:V26" si="19">+SUM(B27:B27)</f>
        <v>0</v>
      </c>
      <c r="C26" s="84">
        <f t="shared" si="19"/>
        <v>0</v>
      </c>
      <c r="D26" s="84">
        <f t="shared" si="19"/>
        <v>0</v>
      </c>
      <c r="E26" s="84">
        <f t="shared" si="19"/>
        <v>0</v>
      </c>
      <c r="F26" s="84">
        <f t="shared" si="19"/>
        <v>0</v>
      </c>
      <c r="G26" s="84">
        <f t="shared" si="19"/>
        <v>0</v>
      </c>
      <c r="H26" s="84">
        <f t="shared" si="19"/>
        <v>0</v>
      </c>
      <c r="I26" s="84">
        <f t="shared" si="19"/>
        <v>0</v>
      </c>
      <c r="J26" s="84">
        <f t="shared" si="19"/>
        <v>11</v>
      </c>
      <c r="K26" s="84">
        <f t="shared" si="19"/>
        <v>0</v>
      </c>
      <c r="L26" s="84">
        <f t="shared" si="19"/>
        <v>0</v>
      </c>
      <c r="M26" s="84">
        <f t="shared" si="19"/>
        <v>0</v>
      </c>
      <c r="N26" s="84">
        <f t="shared" si="19"/>
        <v>0</v>
      </c>
      <c r="O26" s="84">
        <f t="shared" si="19"/>
        <v>0</v>
      </c>
      <c r="P26" s="84">
        <f t="shared" si="19"/>
        <v>0</v>
      </c>
      <c r="Q26" s="84">
        <f t="shared" si="19"/>
        <v>0</v>
      </c>
      <c r="R26" s="84">
        <f t="shared" si="19"/>
        <v>0</v>
      </c>
      <c r="S26" s="84">
        <f t="shared" si="19"/>
        <v>0</v>
      </c>
      <c r="T26" s="84">
        <f t="shared" si="19"/>
        <v>0</v>
      </c>
      <c r="U26" s="84">
        <f t="shared" si="19"/>
        <v>0</v>
      </c>
      <c r="V26" s="84">
        <f t="shared" si="19"/>
        <v>0</v>
      </c>
      <c r="HV26" s="4"/>
      <c r="HW26" s="4"/>
    </row>
    <row r="27" spans="1:231" s="33" customFormat="1" ht="17.100000000000001" customHeight="1" x14ac:dyDescent="0.25">
      <c r="A27" s="30" t="s">
        <v>89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11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2"/>
      <c r="T27" s="32"/>
      <c r="V27" s="85"/>
      <c r="HV27" s="4"/>
      <c r="HW27" s="4"/>
    </row>
    <row r="28" spans="1:231" s="34" customFormat="1" ht="17.100000000000001" customHeight="1" x14ac:dyDescent="0.25">
      <c r="A28" s="27" t="s">
        <v>20</v>
      </c>
      <c r="B28" s="28">
        <f t="shared" ref="B28:V28" si="20">SUM(B29:B30)</f>
        <v>2</v>
      </c>
      <c r="C28" s="28">
        <f t="shared" si="20"/>
        <v>44</v>
      </c>
      <c r="D28" s="28">
        <f t="shared" si="20"/>
        <v>96</v>
      </c>
      <c r="E28" s="28">
        <f t="shared" si="20"/>
        <v>113</v>
      </c>
      <c r="F28" s="28">
        <f t="shared" si="20"/>
        <v>93</v>
      </c>
      <c r="G28" s="28">
        <f t="shared" si="20"/>
        <v>78</v>
      </c>
      <c r="H28" s="28">
        <f t="shared" si="20"/>
        <v>64</v>
      </c>
      <c r="I28" s="28">
        <f t="shared" si="20"/>
        <v>56</v>
      </c>
      <c r="J28" s="28">
        <f t="shared" si="20"/>
        <v>28</v>
      </c>
      <c r="K28" s="28">
        <f t="shared" si="20"/>
        <v>38</v>
      </c>
      <c r="L28" s="28">
        <f t="shared" si="20"/>
        <v>38</v>
      </c>
      <c r="M28" s="28">
        <f t="shared" si="20"/>
        <v>56</v>
      </c>
      <c r="N28" s="28">
        <f t="shared" si="20"/>
        <v>47</v>
      </c>
      <c r="O28" s="28">
        <f t="shared" si="20"/>
        <v>25</v>
      </c>
      <c r="P28" s="28">
        <f t="shared" si="20"/>
        <v>15</v>
      </c>
      <c r="Q28" s="28">
        <f t="shared" si="20"/>
        <v>19</v>
      </c>
      <c r="R28" s="28">
        <f t="shared" si="20"/>
        <v>16</v>
      </c>
      <c r="S28" s="28">
        <f t="shared" si="20"/>
        <v>12</v>
      </c>
      <c r="T28" s="28">
        <f t="shared" si="20"/>
        <v>10</v>
      </c>
      <c r="U28" s="63">
        <f t="shared" si="20"/>
        <v>7</v>
      </c>
      <c r="V28" s="84">
        <f t="shared" si="20"/>
        <v>12</v>
      </c>
      <c r="HV28" s="4"/>
      <c r="HW28" s="4"/>
    </row>
    <row r="29" spans="1:231" ht="17.100000000000001" customHeight="1" x14ac:dyDescent="0.25">
      <c r="A29" s="35" t="s">
        <v>21</v>
      </c>
      <c r="B29" s="16">
        <v>2</v>
      </c>
      <c r="C29" s="16"/>
      <c r="D29" s="16">
        <v>15</v>
      </c>
      <c r="E29" s="16">
        <v>23</v>
      </c>
      <c r="F29" s="16">
        <v>14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23"/>
      <c r="T29" s="23"/>
      <c r="V29" s="77">
        <v>5</v>
      </c>
    </row>
    <row r="30" spans="1:231" s="34" customFormat="1" ht="17.100000000000001" customHeight="1" x14ac:dyDescent="0.25">
      <c r="A30" s="35" t="s">
        <v>22</v>
      </c>
      <c r="B30" s="16"/>
      <c r="C30" s="16">
        <v>44</v>
      </c>
      <c r="D30" s="16">
        <v>81</v>
      </c>
      <c r="E30" s="16">
        <v>90</v>
      </c>
      <c r="F30" s="16">
        <v>79</v>
      </c>
      <c r="G30" s="16">
        <v>78</v>
      </c>
      <c r="H30" s="16">
        <v>64</v>
      </c>
      <c r="I30" s="16">
        <v>56</v>
      </c>
      <c r="J30" s="16">
        <v>28</v>
      </c>
      <c r="K30" s="16">
        <v>38</v>
      </c>
      <c r="L30" s="16">
        <v>38</v>
      </c>
      <c r="M30" s="16">
        <v>56</v>
      </c>
      <c r="N30" s="16">
        <v>47</v>
      </c>
      <c r="O30" s="16">
        <v>25</v>
      </c>
      <c r="P30" s="16">
        <v>15</v>
      </c>
      <c r="Q30" s="37">
        <v>19</v>
      </c>
      <c r="R30" s="37">
        <v>16</v>
      </c>
      <c r="S30" s="23">
        <v>12</v>
      </c>
      <c r="T30" s="23">
        <v>10</v>
      </c>
      <c r="U30" s="4">
        <v>7</v>
      </c>
      <c r="V30" s="77">
        <v>7</v>
      </c>
      <c r="HV30" s="4"/>
      <c r="HW30" s="4"/>
    </row>
    <row r="31" spans="1:231" s="34" customFormat="1" ht="17.100000000000001" customHeight="1" x14ac:dyDescent="0.25">
      <c r="A31" s="9" t="s">
        <v>23</v>
      </c>
      <c r="B31" s="38">
        <f>SUM(B32:B35)</f>
        <v>173</v>
      </c>
      <c r="C31" s="38">
        <f>SUM(C32:C35)</f>
        <v>212</v>
      </c>
      <c r="D31" s="38">
        <f t="shared" ref="D31:U31" si="21">SUM(D32:D35)</f>
        <v>225</v>
      </c>
      <c r="E31" s="38">
        <f t="shared" si="21"/>
        <v>292</v>
      </c>
      <c r="F31" s="38">
        <f t="shared" si="21"/>
        <v>227</v>
      </c>
      <c r="G31" s="38">
        <f t="shared" si="21"/>
        <v>238</v>
      </c>
      <c r="H31" s="38">
        <f t="shared" si="21"/>
        <v>202</v>
      </c>
      <c r="I31" s="38">
        <f t="shared" si="21"/>
        <v>183</v>
      </c>
      <c r="J31" s="38">
        <f t="shared" si="21"/>
        <v>161</v>
      </c>
      <c r="K31" s="38">
        <f t="shared" si="21"/>
        <v>166</v>
      </c>
      <c r="L31" s="38">
        <f t="shared" si="21"/>
        <v>189</v>
      </c>
      <c r="M31" s="38">
        <f t="shared" si="21"/>
        <v>220</v>
      </c>
      <c r="N31" s="38">
        <f t="shared" si="21"/>
        <v>235</v>
      </c>
      <c r="O31" s="38">
        <f t="shared" si="21"/>
        <v>215</v>
      </c>
      <c r="P31" s="38">
        <f t="shared" si="21"/>
        <v>200</v>
      </c>
      <c r="Q31" s="38">
        <f t="shared" si="21"/>
        <v>185</v>
      </c>
      <c r="R31" s="38">
        <f t="shared" si="21"/>
        <v>192</v>
      </c>
      <c r="S31" s="38">
        <f t="shared" si="21"/>
        <v>215</v>
      </c>
      <c r="T31" s="38">
        <f t="shared" si="21"/>
        <v>207</v>
      </c>
      <c r="U31" s="66">
        <f t="shared" si="21"/>
        <v>202</v>
      </c>
      <c r="V31" s="79">
        <f t="shared" ref="V31" si="22">SUM(V32:V35)</f>
        <v>196</v>
      </c>
      <c r="HV31" s="4"/>
      <c r="HW31" s="4"/>
    </row>
    <row r="32" spans="1:231" ht="17.100000000000001" customHeight="1" x14ac:dyDescent="0.25">
      <c r="A32" s="9" t="s">
        <v>24</v>
      </c>
      <c r="B32" s="16"/>
      <c r="C32" s="16">
        <v>38</v>
      </c>
      <c r="D32" s="16">
        <v>42</v>
      </c>
      <c r="E32" s="16">
        <v>56</v>
      </c>
      <c r="F32" s="16">
        <v>42</v>
      </c>
      <c r="G32" s="16">
        <v>63</v>
      </c>
      <c r="H32" s="16">
        <v>49</v>
      </c>
      <c r="I32" s="16">
        <v>51</v>
      </c>
      <c r="J32" s="16">
        <v>43</v>
      </c>
      <c r="K32" s="16">
        <v>55</v>
      </c>
      <c r="L32" s="16">
        <v>60</v>
      </c>
      <c r="M32" s="16">
        <v>65</v>
      </c>
      <c r="N32" s="16">
        <v>73</v>
      </c>
      <c r="O32" s="16">
        <v>64</v>
      </c>
      <c r="P32" s="16">
        <v>61</v>
      </c>
      <c r="Q32" s="37">
        <v>58</v>
      </c>
      <c r="R32" s="37">
        <v>68</v>
      </c>
      <c r="S32" s="23">
        <v>65</v>
      </c>
      <c r="T32" s="23">
        <v>68</v>
      </c>
      <c r="U32" s="4">
        <v>73</v>
      </c>
      <c r="V32" s="77">
        <v>57</v>
      </c>
    </row>
    <row r="33" spans="1:231" s="34" customFormat="1" ht="17.100000000000001" customHeight="1" x14ac:dyDescent="0.25">
      <c r="A33" s="35" t="s">
        <v>25</v>
      </c>
      <c r="B33" s="16">
        <v>173</v>
      </c>
      <c r="C33" s="16">
        <v>164</v>
      </c>
      <c r="D33" s="16">
        <v>164</v>
      </c>
      <c r="E33" s="16">
        <v>217</v>
      </c>
      <c r="F33" s="16">
        <v>180</v>
      </c>
      <c r="G33" s="16">
        <v>175</v>
      </c>
      <c r="H33" s="16">
        <v>153</v>
      </c>
      <c r="I33" s="16">
        <v>132</v>
      </c>
      <c r="J33" s="16">
        <v>103</v>
      </c>
      <c r="K33" s="16">
        <v>95</v>
      </c>
      <c r="L33" s="16">
        <v>108</v>
      </c>
      <c r="M33" s="16">
        <v>127</v>
      </c>
      <c r="N33" s="16">
        <v>119</v>
      </c>
      <c r="O33" s="16">
        <v>107</v>
      </c>
      <c r="P33" s="16">
        <v>102</v>
      </c>
      <c r="Q33" s="37">
        <v>97</v>
      </c>
      <c r="R33" s="37">
        <v>105</v>
      </c>
      <c r="S33" s="23">
        <v>126</v>
      </c>
      <c r="T33" s="23">
        <v>117</v>
      </c>
      <c r="U33" s="4">
        <v>111</v>
      </c>
      <c r="V33" s="77">
        <v>128</v>
      </c>
      <c r="HV33" s="4"/>
      <c r="HW33" s="4"/>
    </row>
    <row r="34" spans="1:231" s="34" customFormat="1" ht="17.100000000000001" customHeight="1" x14ac:dyDescent="0.25">
      <c r="A34" s="35" t="s">
        <v>26</v>
      </c>
      <c r="B34" s="16"/>
      <c r="C34" s="16">
        <v>10</v>
      </c>
      <c r="D34" s="16">
        <v>19</v>
      </c>
      <c r="E34" s="16">
        <v>19</v>
      </c>
      <c r="F34" s="16">
        <v>5</v>
      </c>
      <c r="G34" s="16"/>
      <c r="H34" s="16"/>
      <c r="I34" s="16"/>
      <c r="J34" s="16">
        <v>13</v>
      </c>
      <c r="K34" s="16">
        <v>16</v>
      </c>
      <c r="L34" s="16">
        <v>21</v>
      </c>
      <c r="M34" s="16">
        <v>28</v>
      </c>
      <c r="N34" s="16">
        <v>43</v>
      </c>
      <c r="O34" s="16">
        <v>44</v>
      </c>
      <c r="P34" s="16">
        <v>37</v>
      </c>
      <c r="Q34" s="37">
        <v>30</v>
      </c>
      <c r="R34" s="37">
        <v>19</v>
      </c>
      <c r="S34" s="23">
        <v>24</v>
      </c>
      <c r="T34" s="23">
        <v>22</v>
      </c>
      <c r="U34" s="4">
        <v>18</v>
      </c>
      <c r="V34" s="77">
        <v>11</v>
      </c>
      <c r="HV34" s="4"/>
      <c r="HW34" s="4"/>
    </row>
    <row r="35" spans="1:231" s="34" customFormat="1" ht="17.100000000000001" customHeight="1" x14ac:dyDescent="0.25">
      <c r="A35" s="35" t="s">
        <v>27</v>
      </c>
      <c r="B35" s="16"/>
      <c r="C35" s="16"/>
      <c r="D35" s="16"/>
      <c r="E35" s="16"/>
      <c r="F35" s="16"/>
      <c r="G35" s="16"/>
      <c r="H35" s="16"/>
      <c r="I35" s="16"/>
      <c r="J35" s="16">
        <v>2</v>
      </c>
      <c r="K35" s="16"/>
      <c r="L35" s="16"/>
      <c r="M35" s="16"/>
      <c r="N35" s="16"/>
      <c r="O35" s="16"/>
      <c r="P35" s="16"/>
      <c r="Q35" s="16"/>
      <c r="R35" s="16"/>
      <c r="S35" s="36"/>
      <c r="T35" s="36"/>
      <c r="V35" s="86"/>
      <c r="HV35" s="4"/>
      <c r="HW35" s="4"/>
    </row>
    <row r="36" spans="1:231" s="34" customFormat="1" ht="17.100000000000001" customHeight="1" x14ac:dyDescent="0.25">
      <c r="A36" s="39" t="s">
        <v>28</v>
      </c>
      <c r="B36" s="38">
        <f>SUM(B37:B39)</f>
        <v>38</v>
      </c>
      <c r="C36" s="38">
        <f t="shared" ref="C36:U36" si="23">SUM(C37:C39)</f>
        <v>8</v>
      </c>
      <c r="D36" s="38">
        <f t="shared" si="23"/>
        <v>0</v>
      </c>
      <c r="E36" s="38">
        <f t="shared" si="23"/>
        <v>0</v>
      </c>
      <c r="F36" s="38">
        <f t="shared" si="23"/>
        <v>0</v>
      </c>
      <c r="G36" s="38">
        <f t="shared" si="23"/>
        <v>0</v>
      </c>
      <c r="H36" s="38">
        <f t="shared" si="23"/>
        <v>0</v>
      </c>
      <c r="I36" s="38">
        <f t="shared" si="23"/>
        <v>0</v>
      </c>
      <c r="J36" s="38">
        <f t="shared" si="23"/>
        <v>0</v>
      </c>
      <c r="K36" s="38">
        <f t="shared" si="23"/>
        <v>0</v>
      </c>
      <c r="L36" s="38">
        <f t="shared" si="23"/>
        <v>0</v>
      </c>
      <c r="M36" s="38">
        <f t="shared" si="23"/>
        <v>0</v>
      </c>
      <c r="N36" s="38">
        <f t="shared" si="23"/>
        <v>0</v>
      </c>
      <c r="O36" s="38">
        <f t="shared" si="23"/>
        <v>0</v>
      </c>
      <c r="P36" s="38">
        <f t="shared" si="23"/>
        <v>0</v>
      </c>
      <c r="Q36" s="38">
        <f t="shared" si="23"/>
        <v>0</v>
      </c>
      <c r="R36" s="38">
        <f t="shared" si="23"/>
        <v>0</v>
      </c>
      <c r="S36" s="38">
        <f t="shared" si="23"/>
        <v>0</v>
      </c>
      <c r="T36" s="38">
        <f t="shared" si="23"/>
        <v>0</v>
      </c>
      <c r="U36" s="66">
        <f t="shared" si="23"/>
        <v>0</v>
      </c>
      <c r="V36" s="79">
        <f t="shared" ref="V36" si="24">SUM(V37:V39)</f>
        <v>0</v>
      </c>
      <c r="HV36" s="4"/>
      <c r="HW36" s="4"/>
    </row>
    <row r="37" spans="1:231" ht="17.100000000000001" customHeight="1" x14ac:dyDescent="0.25">
      <c r="A37" s="4" t="s">
        <v>29</v>
      </c>
      <c r="B37" s="16">
        <v>7</v>
      </c>
      <c r="C37" s="16">
        <v>4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23"/>
      <c r="T37" s="23"/>
      <c r="V37" s="77"/>
    </row>
    <row r="38" spans="1:231" ht="17.100000000000001" customHeight="1" x14ac:dyDescent="0.25">
      <c r="A38" s="4" t="s">
        <v>30</v>
      </c>
      <c r="B38" s="16">
        <v>29</v>
      </c>
      <c r="C38" s="16">
        <v>2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23"/>
      <c r="T38" s="23"/>
      <c r="V38" s="77"/>
    </row>
    <row r="39" spans="1:231" ht="17.100000000000001" customHeight="1" x14ac:dyDescent="0.25">
      <c r="A39" s="40" t="s">
        <v>31</v>
      </c>
      <c r="B39" s="16">
        <v>2</v>
      </c>
      <c r="C39" s="16">
        <v>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23"/>
      <c r="T39" s="23"/>
      <c r="V39" s="77"/>
    </row>
    <row r="40" spans="1:231" s="34" customFormat="1" ht="17.100000000000001" customHeight="1" x14ac:dyDescent="0.25">
      <c r="A40" s="41" t="s">
        <v>32</v>
      </c>
      <c r="B40" s="38">
        <f>SUM(B41:B42)</f>
        <v>78</v>
      </c>
      <c r="C40" s="38">
        <f t="shared" ref="C40:U40" si="25">SUM(C41:C42)</f>
        <v>24</v>
      </c>
      <c r="D40" s="38">
        <f t="shared" si="25"/>
        <v>7</v>
      </c>
      <c r="E40" s="38">
        <f t="shared" si="25"/>
        <v>4</v>
      </c>
      <c r="F40" s="38">
        <f t="shared" si="25"/>
        <v>1</v>
      </c>
      <c r="G40" s="38">
        <f t="shared" si="25"/>
        <v>0</v>
      </c>
      <c r="H40" s="38">
        <f t="shared" si="25"/>
        <v>0</v>
      </c>
      <c r="I40" s="38">
        <f t="shared" si="25"/>
        <v>0</v>
      </c>
      <c r="J40" s="38">
        <f t="shared" si="25"/>
        <v>0</v>
      </c>
      <c r="K40" s="38">
        <f t="shared" si="25"/>
        <v>0</v>
      </c>
      <c r="L40" s="38">
        <f t="shared" si="25"/>
        <v>0</v>
      </c>
      <c r="M40" s="38">
        <f t="shared" si="25"/>
        <v>1</v>
      </c>
      <c r="N40" s="38">
        <f t="shared" si="25"/>
        <v>0</v>
      </c>
      <c r="O40" s="38">
        <f t="shared" si="25"/>
        <v>0</v>
      </c>
      <c r="P40" s="38">
        <f t="shared" si="25"/>
        <v>0</v>
      </c>
      <c r="Q40" s="38">
        <f t="shared" si="25"/>
        <v>0</v>
      </c>
      <c r="R40" s="38">
        <f t="shared" si="25"/>
        <v>0</v>
      </c>
      <c r="S40" s="38">
        <f t="shared" si="25"/>
        <v>0</v>
      </c>
      <c r="T40" s="38">
        <f t="shared" si="25"/>
        <v>0</v>
      </c>
      <c r="U40" s="66">
        <f t="shared" si="25"/>
        <v>0</v>
      </c>
      <c r="V40" s="79">
        <f t="shared" ref="V40" si="26">SUM(V41:V42)</f>
        <v>0</v>
      </c>
      <c r="HV40" s="4"/>
      <c r="HW40" s="4"/>
    </row>
    <row r="41" spans="1:231" ht="17.100000000000001" customHeight="1" x14ac:dyDescent="0.25">
      <c r="A41" s="40" t="s">
        <v>33</v>
      </c>
      <c r="B41" s="16">
        <v>47</v>
      </c>
      <c r="C41" s="16">
        <v>12</v>
      </c>
      <c r="D41" s="16">
        <v>7</v>
      </c>
      <c r="E41" s="16">
        <v>4</v>
      </c>
      <c r="F41" s="16">
        <v>1</v>
      </c>
      <c r="G41" s="16"/>
      <c r="H41" s="16"/>
      <c r="I41" s="16"/>
      <c r="J41" s="16"/>
      <c r="K41" s="16"/>
      <c r="L41" s="16"/>
      <c r="M41" s="16">
        <v>1</v>
      </c>
      <c r="N41" s="16"/>
      <c r="O41" s="16"/>
      <c r="P41" s="16"/>
      <c r="Q41" s="16"/>
      <c r="R41" s="16"/>
      <c r="S41" s="23"/>
      <c r="T41" s="23"/>
      <c r="V41" s="77"/>
    </row>
    <row r="42" spans="1:231" ht="17.100000000000001" customHeight="1" x14ac:dyDescent="0.25">
      <c r="A42" s="40" t="s">
        <v>26</v>
      </c>
      <c r="B42" s="16">
        <v>31</v>
      </c>
      <c r="C42" s="16">
        <v>12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23"/>
      <c r="T42" s="23"/>
      <c r="V42" s="77"/>
    </row>
    <row r="43" spans="1:231" ht="17.100000000000001" customHeight="1" x14ac:dyDescent="0.25">
      <c r="A43" s="40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</row>
    <row r="44" spans="1:231" s="1" customFormat="1" ht="17.100000000000001" customHeight="1" x14ac:dyDescent="0.25">
      <c r="A44" s="94" t="s">
        <v>3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</row>
    <row r="45" spans="1:231" s="1" customFormat="1" ht="17.100000000000001" customHeight="1" x14ac:dyDescent="0.25">
      <c r="A45" s="94" t="s">
        <v>34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</row>
    <row r="46" spans="1:231" s="1" customFormat="1" ht="7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31" s="8" customFormat="1" ht="17.100000000000001" customHeight="1" x14ac:dyDescent="0.25">
      <c r="A47" s="5" t="s">
        <v>5</v>
      </c>
      <c r="B47" s="6">
        <v>2005</v>
      </c>
      <c r="C47" s="6">
        <v>2006</v>
      </c>
      <c r="D47" s="6">
        <v>2007</v>
      </c>
      <c r="E47" s="7">
        <v>2008</v>
      </c>
      <c r="F47" s="6">
        <v>2009</v>
      </c>
      <c r="G47" s="7">
        <v>2010</v>
      </c>
      <c r="H47" s="6">
        <v>2011</v>
      </c>
      <c r="I47" s="6">
        <v>2012</v>
      </c>
      <c r="J47" s="6">
        <v>2013</v>
      </c>
      <c r="K47" s="6">
        <v>2014</v>
      </c>
      <c r="L47" s="6">
        <v>2015</v>
      </c>
      <c r="M47" s="7">
        <v>2016</v>
      </c>
      <c r="N47" s="6">
        <v>2017</v>
      </c>
      <c r="O47" s="6">
        <v>2018</v>
      </c>
      <c r="P47" s="6">
        <v>2019</v>
      </c>
      <c r="Q47" s="6">
        <v>2020</v>
      </c>
      <c r="R47" s="6">
        <v>2021</v>
      </c>
      <c r="S47" s="6">
        <v>2022</v>
      </c>
      <c r="T47" s="6">
        <v>2023</v>
      </c>
      <c r="U47" s="76">
        <v>2024</v>
      </c>
      <c r="V47" s="93">
        <v>2025</v>
      </c>
      <c r="HV47" s="4"/>
      <c r="HW47" s="4"/>
    </row>
    <row r="48" spans="1:231" ht="17.100000000000001" customHeight="1" x14ac:dyDescent="0.25">
      <c r="A48" s="35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23"/>
      <c r="T48" s="23"/>
      <c r="V48" s="77"/>
    </row>
    <row r="49" spans="1:231" s="26" customFormat="1" ht="17.100000000000001" customHeight="1" x14ac:dyDescent="0.25">
      <c r="A49" s="43" t="s">
        <v>35</v>
      </c>
      <c r="B49" s="44">
        <f>+B51+B56+B59+B62</f>
        <v>222</v>
      </c>
      <c r="C49" s="44">
        <f t="shared" ref="C49:U49" si="27">+C51+C56+C59+C62</f>
        <v>158</v>
      </c>
      <c r="D49" s="44">
        <f t="shared" si="27"/>
        <v>155</v>
      </c>
      <c r="E49" s="44">
        <f t="shared" si="27"/>
        <v>167</v>
      </c>
      <c r="F49" s="44">
        <f t="shared" si="27"/>
        <v>153</v>
      </c>
      <c r="G49" s="44">
        <f t="shared" si="27"/>
        <v>118</v>
      </c>
      <c r="H49" s="44">
        <f t="shared" si="27"/>
        <v>110</v>
      </c>
      <c r="I49" s="44">
        <f t="shared" si="27"/>
        <v>127</v>
      </c>
      <c r="J49" s="44">
        <f t="shared" si="27"/>
        <v>104</v>
      </c>
      <c r="K49" s="44">
        <f t="shared" si="27"/>
        <v>97</v>
      </c>
      <c r="L49" s="44">
        <f t="shared" si="27"/>
        <v>118</v>
      </c>
      <c r="M49" s="44">
        <f t="shared" si="27"/>
        <v>91</v>
      </c>
      <c r="N49" s="44">
        <f t="shared" si="27"/>
        <v>72</v>
      </c>
      <c r="O49" s="44">
        <f t="shared" si="27"/>
        <v>76</v>
      </c>
      <c r="P49" s="44">
        <f t="shared" si="27"/>
        <v>95</v>
      </c>
      <c r="Q49" s="44">
        <f t="shared" si="27"/>
        <v>63</v>
      </c>
      <c r="R49" s="44">
        <f t="shared" si="27"/>
        <v>68</v>
      </c>
      <c r="S49" s="44">
        <f t="shared" si="27"/>
        <v>61</v>
      </c>
      <c r="T49" s="44">
        <f t="shared" si="27"/>
        <v>54</v>
      </c>
      <c r="U49" s="71">
        <f t="shared" si="27"/>
        <v>95</v>
      </c>
      <c r="V49" s="87">
        <f t="shared" ref="V49" si="28">+V51+V56+V59+V62</f>
        <v>117</v>
      </c>
      <c r="HV49" s="4"/>
      <c r="HW49" s="4"/>
    </row>
    <row r="50" spans="1:231" s="34" customFormat="1" ht="17.100000000000001" customHeight="1" x14ac:dyDescent="0.25">
      <c r="A50" s="45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36"/>
      <c r="T50" s="36"/>
      <c r="V50" s="86"/>
      <c r="HV50" s="4"/>
      <c r="HW50" s="4"/>
    </row>
    <row r="51" spans="1:231" s="34" customFormat="1" ht="17.100000000000001" customHeight="1" x14ac:dyDescent="0.25">
      <c r="A51" s="39" t="s">
        <v>20</v>
      </c>
      <c r="B51" s="79">
        <f t="shared" ref="B51:U51" si="29">SUM(B52:B55)</f>
        <v>10</v>
      </c>
      <c r="C51" s="79">
        <f t="shared" si="29"/>
        <v>0</v>
      </c>
      <c r="D51" s="79">
        <f t="shared" si="29"/>
        <v>12</v>
      </c>
      <c r="E51" s="79">
        <f t="shared" si="29"/>
        <v>20</v>
      </c>
      <c r="F51" s="79">
        <f t="shared" si="29"/>
        <v>4</v>
      </c>
      <c r="G51" s="79">
        <f t="shared" si="29"/>
        <v>0</v>
      </c>
      <c r="H51" s="79">
        <f t="shared" si="29"/>
        <v>12</v>
      </c>
      <c r="I51" s="79">
        <f t="shared" si="29"/>
        <v>22</v>
      </c>
      <c r="J51" s="79">
        <f t="shared" si="29"/>
        <v>25</v>
      </c>
      <c r="K51" s="79">
        <f t="shared" si="29"/>
        <v>38</v>
      </c>
      <c r="L51" s="79">
        <f t="shared" si="29"/>
        <v>49</v>
      </c>
      <c r="M51" s="79">
        <f t="shared" si="29"/>
        <v>22</v>
      </c>
      <c r="N51" s="79">
        <f t="shared" si="29"/>
        <v>0</v>
      </c>
      <c r="O51" s="79">
        <f t="shared" si="29"/>
        <v>0</v>
      </c>
      <c r="P51" s="79">
        <f t="shared" si="29"/>
        <v>0</v>
      </c>
      <c r="Q51" s="79">
        <f t="shared" si="29"/>
        <v>0</v>
      </c>
      <c r="R51" s="79">
        <f t="shared" si="29"/>
        <v>0</v>
      </c>
      <c r="S51" s="79">
        <f t="shared" si="29"/>
        <v>6</v>
      </c>
      <c r="T51" s="79">
        <f t="shared" si="29"/>
        <v>7</v>
      </c>
      <c r="U51" s="79">
        <f t="shared" si="29"/>
        <v>36</v>
      </c>
      <c r="V51" s="79">
        <f>SUM(V52:V55)</f>
        <v>49</v>
      </c>
      <c r="HV51" s="4"/>
      <c r="HW51" s="4"/>
    </row>
    <row r="52" spans="1:231" ht="17.100000000000001" customHeight="1" x14ac:dyDescent="0.25">
      <c r="A52" s="45" t="s">
        <v>36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42"/>
      <c r="V52" s="92">
        <v>49</v>
      </c>
    </row>
    <row r="53" spans="1:231" ht="17.100000000000001" customHeight="1" x14ac:dyDescent="0.25">
      <c r="A53" s="45" t="s">
        <v>37</v>
      </c>
      <c r="B53" s="31"/>
      <c r="C53" s="31"/>
      <c r="D53" s="31"/>
      <c r="E53" s="31"/>
      <c r="F53" s="31"/>
      <c r="G53" s="31"/>
      <c r="H53" s="31"/>
      <c r="I53" s="31">
        <v>12</v>
      </c>
      <c r="J53" s="31">
        <v>18</v>
      </c>
      <c r="K53" s="31">
        <v>31</v>
      </c>
      <c r="L53" s="31">
        <v>43</v>
      </c>
      <c r="M53" s="31">
        <v>20</v>
      </c>
      <c r="N53" s="31"/>
      <c r="O53" s="31"/>
      <c r="P53" s="31"/>
      <c r="Q53" s="31"/>
      <c r="R53" s="31"/>
      <c r="S53" s="23"/>
      <c r="T53" s="23">
        <v>7</v>
      </c>
      <c r="U53" s="4">
        <v>36</v>
      </c>
      <c r="V53" s="77"/>
    </row>
    <row r="54" spans="1:231" ht="17.100000000000001" customHeight="1" x14ac:dyDescent="0.25">
      <c r="A54" s="45" t="s">
        <v>38</v>
      </c>
      <c r="B54" s="16">
        <v>4</v>
      </c>
      <c r="C54" s="16"/>
      <c r="D54" s="16"/>
      <c r="E54" s="16">
        <v>7</v>
      </c>
      <c r="F54" s="16"/>
      <c r="G54" s="16"/>
      <c r="H54" s="16"/>
      <c r="I54" s="16"/>
      <c r="J54" s="16"/>
      <c r="K54" s="16">
        <v>2</v>
      </c>
      <c r="L54" s="16">
        <v>5</v>
      </c>
      <c r="M54" s="16">
        <v>2</v>
      </c>
      <c r="N54" s="16"/>
      <c r="O54" s="16"/>
      <c r="P54" s="16"/>
      <c r="Q54" s="16"/>
      <c r="R54" s="16"/>
      <c r="S54" s="23"/>
      <c r="T54" s="23"/>
      <c r="V54" s="77"/>
    </row>
    <row r="55" spans="1:231" ht="17.100000000000001" customHeight="1" x14ac:dyDescent="0.25">
      <c r="A55" s="39" t="s">
        <v>39</v>
      </c>
      <c r="B55" s="16">
        <v>6</v>
      </c>
      <c r="C55" s="16"/>
      <c r="D55" s="16">
        <v>12</v>
      </c>
      <c r="E55" s="16">
        <v>13</v>
      </c>
      <c r="F55" s="16">
        <v>4</v>
      </c>
      <c r="G55" s="16"/>
      <c r="H55" s="16">
        <v>12</v>
      </c>
      <c r="I55" s="16">
        <v>10</v>
      </c>
      <c r="J55" s="16">
        <v>7</v>
      </c>
      <c r="K55" s="16">
        <v>5</v>
      </c>
      <c r="L55" s="16">
        <v>1</v>
      </c>
      <c r="M55" s="16"/>
      <c r="N55" s="16"/>
      <c r="O55" s="16"/>
      <c r="P55" s="16"/>
      <c r="Q55" s="16"/>
      <c r="R55" s="16"/>
      <c r="S55" s="23">
        <v>6</v>
      </c>
      <c r="T55" s="23"/>
      <c r="V55" s="77"/>
    </row>
    <row r="56" spans="1:231" s="34" customFormat="1" ht="17.100000000000001" customHeight="1" x14ac:dyDescent="0.25">
      <c r="A56" s="39" t="s">
        <v>23</v>
      </c>
      <c r="B56" s="38">
        <f>SUM(B57:B58)</f>
        <v>0</v>
      </c>
      <c r="C56" s="38">
        <f t="shared" ref="C56:U56" si="30">SUM(C57:C58)</f>
        <v>0</v>
      </c>
      <c r="D56" s="38">
        <f t="shared" si="30"/>
        <v>0</v>
      </c>
      <c r="E56" s="38">
        <f t="shared" si="30"/>
        <v>27</v>
      </c>
      <c r="F56" s="38">
        <f t="shared" si="30"/>
        <v>98</v>
      </c>
      <c r="G56" s="38">
        <f t="shared" si="30"/>
        <v>92</v>
      </c>
      <c r="H56" s="38">
        <f t="shared" si="30"/>
        <v>95</v>
      </c>
      <c r="I56" s="38">
        <f t="shared" si="30"/>
        <v>105</v>
      </c>
      <c r="J56" s="38">
        <f t="shared" si="30"/>
        <v>79</v>
      </c>
      <c r="K56" s="38">
        <f t="shared" si="30"/>
        <v>58</v>
      </c>
      <c r="L56" s="38">
        <f t="shared" si="30"/>
        <v>68</v>
      </c>
      <c r="M56" s="38">
        <f t="shared" si="30"/>
        <v>68</v>
      </c>
      <c r="N56" s="38">
        <f t="shared" si="30"/>
        <v>72</v>
      </c>
      <c r="O56" s="38">
        <f t="shared" si="30"/>
        <v>75</v>
      </c>
      <c r="P56" s="38">
        <f t="shared" si="30"/>
        <v>88</v>
      </c>
      <c r="Q56" s="38">
        <f t="shared" si="30"/>
        <v>44</v>
      </c>
      <c r="R56" s="38">
        <f t="shared" si="30"/>
        <v>0</v>
      </c>
      <c r="S56" s="38">
        <f t="shared" si="30"/>
        <v>22</v>
      </c>
      <c r="T56" s="38">
        <f t="shared" si="30"/>
        <v>14</v>
      </c>
      <c r="U56" s="66">
        <f t="shared" si="30"/>
        <v>15</v>
      </c>
      <c r="V56" s="79">
        <f t="shared" ref="V56" si="31">SUM(V57:V58)</f>
        <v>7</v>
      </c>
    </row>
    <row r="57" spans="1:231" ht="17.100000000000001" customHeight="1" x14ac:dyDescent="0.25">
      <c r="A57" s="39" t="s">
        <v>40</v>
      </c>
      <c r="B57" s="16"/>
      <c r="C57" s="16"/>
      <c r="D57" s="16"/>
      <c r="E57" s="16">
        <v>11</v>
      </c>
      <c r="F57" s="16">
        <v>38</v>
      </c>
      <c r="G57" s="16">
        <v>45</v>
      </c>
      <c r="H57" s="16">
        <v>31</v>
      </c>
      <c r="I57" s="16">
        <v>26</v>
      </c>
      <c r="J57" s="16">
        <v>19</v>
      </c>
      <c r="K57" s="16"/>
      <c r="L57" s="16">
        <v>5</v>
      </c>
      <c r="M57" s="16">
        <v>2</v>
      </c>
      <c r="N57" s="16"/>
      <c r="O57" s="16"/>
      <c r="P57" s="16"/>
      <c r="Q57" s="16"/>
      <c r="R57" s="16"/>
      <c r="S57" s="23"/>
      <c r="T57" s="23"/>
      <c r="V57" s="77"/>
    </row>
    <row r="58" spans="1:231" ht="17.100000000000001" customHeight="1" x14ac:dyDescent="0.25">
      <c r="A58" s="39" t="s">
        <v>41</v>
      </c>
      <c r="B58" s="16"/>
      <c r="C58" s="16"/>
      <c r="D58" s="16"/>
      <c r="E58" s="16">
        <v>16</v>
      </c>
      <c r="F58" s="16">
        <v>60</v>
      </c>
      <c r="G58" s="16">
        <v>47</v>
      </c>
      <c r="H58" s="16">
        <v>64</v>
      </c>
      <c r="I58" s="16">
        <v>79</v>
      </c>
      <c r="J58" s="16">
        <v>60</v>
      </c>
      <c r="K58" s="16">
        <v>58</v>
      </c>
      <c r="L58" s="16">
        <v>63</v>
      </c>
      <c r="M58" s="16">
        <v>66</v>
      </c>
      <c r="N58" s="16">
        <v>72</v>
      </c>
      <c r="O58" s="16">
        <v>75</v>
      </c>
      <c r="P58" s="16">
        <v>88</v>
      </c>
      <c r="Q58" s="37">
        <v>44</v>
      </c>
      <c r="R58" s="16"/>
      <c r="S58" s="23">
        <v>22</v>
      </c>
      <c r="T58" s="23">
        <v>14</v>
      </c>
      <c r="U58" s="4">
        <v>15</v>
      </c>
      <c r="V58" s="77">
        <v>7</v>
      </c>
    </row>
    <row r="59" spans="1:231" s="34" customFormat="1" ht="17.100000000000001" customHeight="1" x14ac:dyDescent="0.25">
      <c r="A59" s="39" t="s">
        <v>28</v>
      </c>
      <c r="B59" s="38">
        <f>SUM(B60:B61)</f>
        <v>48</v>
      </c>
      <c r="C59" s="38">
        <f t="shared" ref="C59:U59" si="32">SUM(C60:C61)</f>
        <v>44</v>
      </c>
      <c r="D59" s="38">
        <f t="shared" si="32"/>
        <v>36</v>
      </c>
      <c r="E59" s="38">
        <f t="shared" si="32"/>
        <v>48</v>
      </c>
      <c r="F59" s="38">
        <f t="shared" si="32"/>
        <v>12</v>
      </c>
      <c r="G59" s="38">
        <f t="shared" si="32"/>
        <v>0</v>
      </c>
      <c r="H59" s="38">
        <f t="shared" si="32"/>
        <v>0</v>
      </c>
      <c r="I59" s="38">
        <f t="shared" si="32"/>
        <v>0</v>
      </c>
      <c r="J59" s="38">
        <f t="shared" si="32"/>
        <v>0</v>
      </c>
      <c r="K59" s="38">
        <f t="shared" si="32"/>
        <v>0</v>
      </c>
      <c r="L59" s="38">
        <f t="shared" si="32"/>
        <v>0</v>
      </c>
      <c r="M59" s="38">
        <f t="shared" si="32"/>
        <v>0</v>
      </c>
      <c r="N59" s="38">
        <f t="shared" si="32"/>
        <v>0</v>
      </c>
      <c r="O59" s="38">
        <f t="shared" si="32"/>
        <v>0</v>
      </c>
      <c r="P59" s="38">
        <f t="shared" si="32"/>
        <v>1</v>
      </c>
      <c r="Q59" s="38">
        <f t="shared" si="32"/>
        <v>0</v>
      </c>
      <c r="R59" s="38">
        <f t="shared" si="32"/>
        <v>0</v>
      </c>
      <c r="S59" s="38">
        <f t="shared" si="32"/>
        <v>0</v>
      </c>
      <c r="T59" s="38">
        <f t="shared" si="32"/>
        <v>0</v>
      </c>
      <c r="U59" s="66">
        <f t="shared" si="32"/>
        <v>0</v>
      </c>
      <c r="V59" s="79">
        <f t="shared" ref="V59" si="33">SUM(V60:V61)</f>
        <v>0</v>
      </c>
      <c r="HV59" s="4"/>
      <c r="HW59" s="4"/>
    </row>
    <row r="60" spans="1:231" ht="17.100000000000001" customHeight="1" x14ac:dyDescent="0.25">
      <c r="A60" s="40" t="s">
        <v>42</v>
      </c>
      <c r="B60" s="16">
        <v>30</v>
      </c>
      <c r="C60" s="16">
        <v>32</v>
      </c>
      <c r="D60" s="16">
        <v>27</v>
      </c>
      <c r="E60" s="16">
        <v>34</v>
      </c>
      <c r="F60" s="16">
        <v>12</v>
      </c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23"/>
      <c r="T60" s="23"/>
      <c r="V60" s="77"/>
    </row>
    <row r="61" spans="1:231" ht="17.100000000000001" customHeight="1" x14ac:dyDescent="0.25">
      <c r="A61" s="40" t="s">
        <v>43</v>
      </c>
      <c r="B61" s="16">
        <v>18</v>
      </c>
      <c r="C61" s="16">
        <v>12</v>
      </c>
      <c r="D61" s="16">
        <v>9</v>
      </c>
      <c r="E61" s="16">
        <v>14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>
        <v>1</v>
      </c>
      <c r="Q61" s="16"/>
      <c r="R61" s="16"/>
      <c r="S61" s="23"/>
      <c r="T61" s="23"/>
      <c r="V61" s="77"/>
    </row>
    <row r="62" spans="1:231" s="34" customFormat="1" ht="17.100000000000001" customHeight="1" x14ac:dyDescent="0.25">
      <c r="A62" s="41" t="s">
        <v>32</v>
      </c>
      <c r="B62" s="38">
        <f>SUM(B63:B67)</f>
        <v>164</v>
      </c>
      <c r="C62" s="38">
        <f>SUM(C63:C67)</f>
        <v>114</v>
      </c>
      <c r="D62" s="38">
        <f t="shared" ref="D62:U62" si="34">SUM(D63:D67)</f>
        <v>107</v>
      </c>
      <c r="E62" s="38">
        <f t="shared" si="34"/>
        <v>72</v>
      </c>
      <c r="F62" s="38">
        <f t="shared" si="34"/>
        <v>39</v>
      </c>
      <c r="G62" s="38">
        <f t="shared" si="34"/>
        <v>26</v>
      </c>
      <c r="H62" s="38">
        <f t="shared" si="34"/>
        <v>3</v>
      </c>
      <c r="I62" s="38">
        <f t="shared" si="34"/>
        <v>0</v>
      </c>
      <c r="J62" s="38">
        <f t="shared" si="34"/>
        <v>0</v>
      </c>
      <c r="K62" s="38">
        <f t="shared" si="34"/>
        <v>1</v>
      </c>
      <c r="L62" s="38">
        <f t="shared" si="34"/>
        <v>1</v>
      </c>
      <c r="M62" s="38">
        <f t="shared" si="34"/>
        <v>1</v>
      </c>
      <c r="N62" s="38">
        <f t="shared" si="34"/>
        <v>0</v>
      </c>
      <c r="O62" s="38">
        <f t="shared" si="34"/>
        <v>1</v>
      </c>
      <c r="P62" s="38">
        <f t="shared" si="34"/>
        <v>6</v>
      </c>
      <c r="Q62" s="38">
        <f t="shared" si="34"/>
        <v>19</v>
      </c>
      <c r="R62" s="38">
        <f t="shared" si="34"/>
        <v>68</v>
      </c>
      <c r="S62" s="38">
        <f t="shared" si="34"/>
        <v>33</v>
      </c>
      <c r="T62" s="38">
        <f t="shared" si="34"/>
        <v>33</v>
      </c>
      <c r="U62" s="66">
        <f t="shared" si="34"/>
        <v>44</v>
      </c>
      <c r="V62" s="79">
        <f t="shared" ref="V62" si="35">SUM(V63:V67)</f>
        <v>61</v>
      </c>
      <c r="HV62" s="4"/>
      <c r="HW62" s="4"/>
    </row>
    <row r="63" spans="1:231" ht="17.100000000000001" customHeight="1" x14ac:dyDescent="0.25">
      <c r="A63" s="40" t="s">
        <v>44</v>
      </c>
      <c r="B63" s="16">
        <v>108</v>
      </c>
      <c r="C63" s="16">
        <v>68</v>
      </c>
      <c r="D63" s="16">
        <v>59</v>
      </c>
      <c r="E63" s="16">
        <v>42</v>
      </c>
      <c r="F63" s="16">
        <v>25</v>
      </c>
      <c r="G63" s="16">
        <v>23</v>
      </c>
      <c r="H63" s="16">
        <v>3</v>
      </c>
      <c r="I63" s="16"/>
      <c r="J63" s="16"/>
      <c r="K63" s="16">
        <v>1</v>
      </c>
      <c r="L63" s="16">
        <v>1</v>
      </c>
      <c r="M63" s="16">
        <v>1</v>
      </c>
      <c r="N63" s="16"/>
      <c r="O63" s="16"/>
      <c r="P63" s="16"/>
      <c r="Q63" s="16"/>
      <c r="R63" s="16"/>
      <c r="S63" s="23"/>
      <c r="T63" s="23"/>
      <c r="V63" s="77"/>
    </row>
    <row r="64" spans="1:231" ht="17.100000000000001" customHeight="1" x14ac:dyDescent="0.25">
      <c r="A64" s="40" t="s">
        <v>43</v>
      </c>
      <c r="B64" s="16">
        <v>56</v>
      </c>
      <c r="C64" s="16">
        <v>46</v>
      </c>
      <c r="D64" s="16">
        <v>48</v>
      </c>
      <c r="E64" s="16">
        <v>30</v>
      </c>
      <c r="F64" s="16">
        <v>14</v>
      </c>
      <c r="G64" s="16">
        <v>3</v>
      </c>
      <c r="H64" s="16"/>
      <c r="I64" s="16"/>
      <c r="J64" s="16"/>
      <c r="K64" s="16"/>
      <c r="L64" s="16"/>
      <c r="M64" s="16"/>
      <c r="N64" s="16"/>
      <c r="O64" s="16">
        <v>1</v>
      </c>
      <c r="P64" s="16"/>
      <c r="Q64" s="16"/>
      <c r="R64" s="16"/>
      <c r="S64" s="23"/>
      <c r="T64" s="23"/>
      <c r="V64" s="77"/>
    </row>
    <row r="65" spans="1:231" ht="17.100000000000001" customHeight="1" x14ac:dyDescent="0.25">
      <c r="A65" s="40" t="s">
        <v>45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23"/>
      <c r="T65" s="23"/>
      <c r="V65" s="77">
        <v>12</v>
      </c>
    </row>
    <row r="66" spans="1:231" ht="17.100000000000001" customHeight="1" x14ac:dyDescent="0.25">
      <c r="A66" s="40" t="s">
        <v>46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37">
        <v>19</v>
      </c>
      <c r="R66" s="37">
        <v>65</v>
      </c>
      <c r="S66" s="23">
        <v>29</v>
      </c>
      <c r="T66" s="23">
        <v>33</v>
      </c>
      <c r="U66" s="4">
        <v>44</v>
      </c>
      <c r="V66" s="77">
        <v>49</v>
      </c>
    </row>
    <row r="67" spans="1:231" ht="17.100000000000001" customHeight="1" x14ac:dyDescent="0.25">
      <c r="A67" s="40" t="s">
        <v>47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>
        <v>6</v>
      </c>
      <c r="Q67" s="46"/>
      <c r="R67" s="46">
        <v>3</v>
      </c>
      <c r="S67" s="23">
        <v>4</v>
      </c>
      <c r="T67" s="23"/>
      <c r="V67" s="77"/>
    </row>
    <row r="68" spans="1:231" ht="15" x14ac:dyDescent="0.25">
      <c r="A68" s="39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23"/>
      <c r="T68" s="23"/>
      <c r="V68" s="77"/>
    </row>
    <row r="69" spans="1:231" s="26" customFormat="1" ht="15" x14ac:dyDescent="0.25">
      <c r="A69" s="47" t="s">
        <v>48</v>
      </c>
      <c r="B69" s="48">
        <f>+B71+B75+B77+B80+B86+B89</f>
        <v>66</v>
      </c>
      <c r="C69" s="48">
        <f>+C71+C75+C77+C80+C86+C89</f>
        <v>55</v>
      </c>
      <c r="D69" s="48">
        <f>+D71+D75+D77+D80+D86+D89</f>
        <v>86</v>
      </c>
      <c r="E69" s="48">
        <f t="shared" ref="E69:U69" si="36">+E71+E75+E77+E80+E86+E89</f>
        <v>89</v>
      </c>
      <c r="F69" s="48">
        <f t="shared" si="36"/>
        <v>91</v>
      </c>
      <c r="G69" s="48">
        <f t="shared" si="36"/>
        <v>120</v>
      </c>
      <c r="H69" s="48">
        <f t="shared" si="36"/>
        <v>115</v>
      </c>
      <c r="I69" s="48">
        <f t="shared" si="36"/>
        <v>148</v>
      </c>
      <c r="J69" s="48">
        <f t="shared" si="36"/>
        <v>134</v>
      </c>
      <c r="K69" s="48">
        <f t="shared" si="36"/>
        <v>151</v>
      </c>
      <c r="L69" s="48">
        <f t="shared" si="36"/>
        <v>171</v>
      </c>
      <c r="M69" s="48">
        <f t="shared" si="36"/>
        <v>144</v>
      </c>
      <c r="N69" s="48">
        <f t="shared" si="36"/>
        <v>196</v>
      </c>
      <c r="O69" s="48">
        <f t="shared" si="36"/>
        <v>216</v>
      </c>
      <c r="P69" s="48">
        <f t="shared" si="36"/>
        <v>206</v>
      </c>
      <c r="Q69" s="48">
        <f t="shared" si="36"/>
        <v>201</v>
      </c>
      <c r="R69" s="48">
        <f t="shared" si="36"/>
        <v>215</v>
      </c>
      <c r="S69" s="48">
        <f t="shared" si="36"/>
        <v>189</v>
      </c>
      <c r="T69" s="48">
        <f t="shared" si="36"/>
        <v>195</v>
      </c>
      <c r="U69" s="72">
        <f t="shared" si="36"/>
        <v>191</v>
      </c>
      <c r="V69" s="88">
        <f t="shared" ref="V69" si="37">+V71+V75+V77+V80+V86+V89</f>
        <v>199</v>
      </c>
      <c r="HV69" s="4"/>
      <c r="HW69" s="4"/>
    </row>
    <row r="70" spans="1:231" s="26" customFormat="1" ht="15" x14ac:dyDescent="0.25">
      <c r="A70" s="49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9"/>
      <c r="T70" s="29"/>
      <c r="V70" s="83"/>
      <c r="HV70" s="4"/>
      <c r="HW70" s="4"/>
    </row>
    <row r="71" spans="1:231" s="34" customFormat="1" ht="15" x14ac:dyDescent="0.25">
      <c r="A71" s="39" t="s">
        <v>19</v>
      </c>
      <c r="B71" s="38">
        <f>SUM(B72:B74)</f>
        <v>0</v>
      </c>
      <c r="C71" s="38">
        <f>SUM(C72:C74)</f>
        <v>21</v>
      </c>
      <c r="D71" s="38">
        <f t="shared" ref="D71:U71" si="38">SUM(D72:D74)</f>
        <v>0</v>
      </c>
      <c r="E71" s="38">
        <f t="shared" si="38"/>
        <v>0</v>
      </c>
      <c r="F71" s="38">
        <f t="shared" si="38"/>
        <v>16</v>
      </c>
      <c r="G71" s="38">
        <f t="shared" si="38"/>
        <v>11</v>
      </c>
      <c r="H71" s="38">
        <f t="shared" si="38"/>
        <v>12</v>
      </c>
      <c r="I71" s="38">
        <f t="shared" si="38"/>
        <v>24</v>
      </c>
      <c r="J71" s="38">
        <f t="shared" si="38"/>
        <v>11</v>
      </c>
      <c r="K71" s="38">
        <f t="shared" si="38"/>
        <v>17</v>
      </c>
      <c r="L71" s="38">
        <f t="shared" si="38"/>
        <v>20</v>
      </c>
      <c r="M71" s="38">
        <f t="shared" si="38"/>
        <v>0</v>
      </c>
      <c r="N71" s="38">
        <f t="shared" si="38"/>
        <v>9</v>
      </c>
      <c r="O71" s="38">
        <f t="shared" si="38"/>
        <v>15</v>
      </c>
      <c r="P71" s="38">
        <f t="shared" si="38"/>
        <v>7</v>
      </c>
      <c r="Q71" s="38">
        <f t="shared" si="38"/>
        <v>0</v>
      </c>
      <c r="R71" s="38">
        <f t="shared" si="38"/>
        <v>11</v>
      </c>
      <c r="S71" s="38">
        <f t="shared" si="38"/>
        <v>10</v>
      </c>
      <c r="T71" s="38">
        <f t="shared" si="38"/>
        <v>37</v>
      </c>
      <c r="U71" s="66">
        <f t="shared" si="38"/>
        <v>28</v>
      </c>
      <c r="V71" s="79">
        <f t="shared" ref="V71" si="39">SUM(V72:V74)</f>
        <v>22</v>
      </c>
      <c r="HV71" s="4"/>
      <c r="HW71" s="4"/>
    </row>
    <row r="72" spans="1:231" ht="15" x14ac:dyDescent="0.25">
      <c r="A72" s="45" t="s">
        <v>49</v>
      </c>
      <c r="B72" s="16"/>
      <c r="C72" s="16">
        <v>18</v>
      </c>
      <c r="D72" s="16"/>
      <c r="E72" s="16"/>
      <c r="F72" s="16"/>
      <c r="G72" s="16"/>
      <c r="H72" s="16"/>
      <c r="I72" s="16"/>
      <c r="J72" s="16"/>
      <c r="K72" s="16"/>
      <c r="L72" s="16">
        <v>1</v>
      </c>
      <c r="M72" s="16"/>
      <c r="N72" s="16"/>
      <c r="O72" s="16"/>
      <c r="P72" s="16"/>
      <c r="Q72" s="16"/>
      <c r="R72" s="16"/>
      <c r="S72" s="23"/>
      <c r="T72" s="23"/>
      <c r="V72" s="77"/>
    </row>
    <row r="73" spans="1:231" ht="17.100000000000001" customHeight="1" x14ac:dyDescent="0.25">
      <c r="A73" s="40" t="s">
        <v>50</v>
      </c>
      <c r="B73" s="16"/>
      <c r="C73" s="16">
        <v>3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23"/>
      <c r="T73" s="23"/>
      <c r="V73" s="77"/>
    </row>
    <row r="74" spans="1:231" ht="17.100000000000001" customHeight="1" x14ac:dyDescent="0.25">
      <c r="A74" s="45" t="s">
        <v>51</v>
      </c>
      <c r="B74" s="16"/>
      <c r="C74" s="16"/>
      <c r="D74" s="16"/>
      <c r="E74" s="16"/>
      <c r="F74" s="16">
        <v>16</v>
      </c>
      <c r="G74" s="16">
        <v>11</v>
      </c>
      <c r="H74" s="16">
        <v>12</v>
      </c>
      <c r="I74" s="16">
        <v>24</v>
      </c>
      <c r="J74" s="16">
        <v>11</v>
      </c>
      <c r="K74" s="16">
        <v>17</v>
      </c>
      <c r="L74" s="16">
        <v>19</v>
      </c>
      <c r="M74" s="16"/>
      <c r="N74" s="16">
        <v>9</v>
      </c>
      <c r="O74" s="16">
        <v>15</v>
      </c>
      <c r="P74" s="16">
        <v>7</v>
      </c>
      <c r="Q74" s="16"/>
      <c r="R74" s="16">
        <v>11</v>
      </c>
      <c r="S74" s="23">
        <v>10</v>
      </c>
      <c r="T74" s="23">
        <v>37</v>
      </c>
      <c r="U74" s="4">
        <v>28</v>
      </c>
      <c r="V74" s="77">
        <v>22</v>
      </c>
    </row>
    <row r="75" spans="1:231" ht="17.100000000000001" customHeight="1" x14ac:dyDescent="0.25">
      <c r="A75" s="39" t="s">
        <v>52</v>
      </c>
      <c r="B75" s="38">
        <f>+B76</f>
        <v>8</v>
      </c>
      <c r="C75" s="38">
        <f t="shared" ref="C75:V75" si="40">+C76</f>
        <v>4</v>
      </c>
      <c r="D75" s="38">
        <f t="shared" si="40"/>
        <v>0</v>
      </c>
      <c r="E75" s="38">
        <f t="shared" si="40"/>
        <v>0</v>
      </c>
      <c r="F75" s="38">
        <f t="shared" si="40"/>
        <v>0</v>
      </c>
      <c r="G75" s="38">
        <f t="shared" si="40"/>
        <v>0</v>
      </c>
      <c r="H75" s="38">
        <f t="shared" si="40"/>
        <v>0</v>
      </c>
      <c r="I75" s="38">
        <f t="shared" si="40"/>
        <v>0</v>
      </c>
      <c r="J75" s="38">
        <f t="shared" si="40"/>
        <v>0</v>
      </c>
      <c r="K75" s="38">
        <f t="shared" si="40"/>
        <v>0</v>
      </c>
      <c r="L75" s="38">
        <f t="shared" si="40"/>
        <v>0</v>
      </c>
      <c r="M75" s="38">
        <f t="shared" si="40"/>
        <v>0</v>
      </c>
      <c r="N75" s="38">
        <f t="shared" si="40"/>
        <v>0</v>
      </c>
      <c r="O75" s="38">
        <f t="shared" si="40"/>
        <v>0</v>
      </c>
      <c r="P75" s="38">
        <f t="shared" si="40"/>
        <v>0</v>
      </c>
      <c r="Q75" s="38">
        <f t="shared" si="40"/>
        <v>0</v>
      </c>
      <c r="R75" s="38">
        <f t="shared" si="40"/>
        <v>0</v>
      </c>
      <c r="S75" s="38">
        <f t="shared" si="40"/>
        <v>0</v>
      </c>
      <c r="T75" s="38">
        <f t="shared" si="40"/>
        <v>0</v>
      </c>
      <c r="U75" s="66">
        <f t="shared" si="40"/>
        <v>0</v>
      </c>
      <c r="V75" s="79">
        <f t="shared" si="40"/>
        <v>0</v>
      </c>
    </row>
    <row r="76" spans="1:231" ht="17.100000000000001" customHeight="1" x14ac:dyDescent="0.25">
      <c r="A76" s="45" t="s">
        <v>90</v>
      </c>
      <c r="B76" s="16">
        <v>8</v>
      </c>
      <c r="C76" s="16">
        <v>4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23"/>
      <c r="T76" s="23"/>
      <c r="V76" s="77"/>
    </row>
    <row r="77" spans="1:231" s="34" customFormat="1" ht="17.100000000000001" customHeight="1" x14ac:dyDescent="0.25">
      <c r="A77" s="39" t="s">
        <v>20</v>
      </c>
      <c r="B77" s="38">
        <f>SUM(B78:B79)</f>
        <v>5</v>
      </c>
      <c r="C77" s="38">
        <f t="shared" ref="C77:U77" si="41">SUM(C78:C79)</f>
        <v>0</v>
      </c>
      <c r="D77" s="38">
        <f t="shared" si="41"/>
        <v>12</v>
      </c>
      <c r="E77" s="38">
        <f t="shared" si="41"/>
        <v>15</v>
      </c>
      <c r="F77" s="38">
        <f t="shared" si="41"/>
        <v>14</v>
      </c>
      <c r="G77" s="38">
        <f t="shared" si="41"/>
        <v>17</v>
      </c>
      <c r="H77" s="38">
        <f t="shared" si="41"/>
        <v>8</v>
      </c>
      <c r="I77" s="38">
        <f t="shared" si="41"/>
        <v>11</v>
      </c>
      <c r="J77" s="38">
        <f t="shared" si="41"/>
        <v>8</v>
      </c>
      <c r="K77" s="38">
        <f t="shared" si="41"/>
        <v>13</v>
      </c>
      <c r="L77" s="38">
        <f t="shared" si="41"/>
        <v>11</v>
      </c>
      <c r="M77" s="38">
        <f t="shared" si="41"/>
        <v>17</v>
      </c>
      <c r="N77" s="38">
        <f t="shared" si="41"/>
        <v>26</v>
      </c>
      <c r="O77" s="38">
        <f t="shared" si="41"/>
        <v>44</v>
      </c>
      <c r="P77" s="38">
        <f t="shared" si="41"/>
        <v>51</v>
      </c>
      <c r="Q77" s="38">
        <f t="shared" si="41"/>
        <v>58</v>
      </c>
      <c r="R77" s="38">
        <f t="shared" si="41"/>
        <v>58</v>
      </c>
      <c r="S77" s="38">
        <f t="shared" si="41"/>
        <v>56</v>
      </c>
      <c r="T77" s="38">
        <f t="shared" si="41"/>
        <v>49</v>
      </c>
      <c r="U77" s="66">
        <f t="shared" si="41"/>
        <v>67</v>
      </c>
      <c r="V77" s="79">
        <f t="shared" ref="V77" si="42">SUM(V78:V79)</f>
        <v>72</v>
      </c>
      <c r="HV77" s="4"/>
      <c r="HW77" s="4"/>
    </row>
    <row r="78" spans="1:231" ht="17.100000000000001" customHeight="1" x14ac:dyDescent="0.25">
      <c r="A78" s="40" t="s">
        <v>53</v>
      </c>
      <c r="B78" s="16">
        <v>5</v>
      </c>
      <c r="C78" s="16"/>
      <c r="D78" s="16">
        <v>12</v>
      </c>
      <c r="E78" s="16">
        <v>15</v>
      </c>
      <c r="F78" s="16">
        <v>14</v>
      </c>
      <c r="G78" s="16">
        <v>15</v>
      </c>
      <c r="H78" s="16">
        <v>8</v>
      </c>
      <c r="I78" s="16">
        <v>11</v>
      </c>
      <c r="J78" s="16">
        <v>8</v>
      </c>
      <c r="K78" s="16">
        <v>13</v>
      </c>
      <c r="L78" s="16">
        <v>11</v>
      </c>
      <c r="M78" s="16">
        <v>17</v>
      </c>
      <c r="N78" s="16">
        <v>26</v>
      </c>
      <c r="O78" s="16">
        <v>44</v>
      </c>
      <c r="P78" s="16">
        <v>51</v>
      </c>
      <c r="Q78" s="37">
        <v>58</v>
      </c>
      <c r="R78" s="37">
        <v>58</v>
      </c>
      <c r="S78" s="23">
        <v>56</v>
      </c>
      <c r="T78" s="23">
        <v>49</v>
      </c>
      <c r="U78" s="4">
        <v>67</v>
      </c>
      <c r="V78" s="77">
        <v>72</v>
      </c>
    </row>
    <row r="79" spans="1:231" ht="17.100000000000001" customHeight="1" x14ac:dyDescent="0.25">
      <c r="A79" s="40" t="s">
        <v>54</v>
      </c>
      <c r="B79" s="16"/>
      <c r="C79" s="16"/>
      <c r="D79" s="16"/>
      <c r="E79" s="16"/>
      <c r="F79" s="16"/>
      <c r="G79" s="16">
        <v>2</v>
      </c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23"/>
      <c r="T79" s="23"/>
      <c r="V79" s="77"/>
    </row>
    <row r="80" spans="1:231" s="34" customFormat="1" ht="17.100000000000001" customHeight="1" x14ac:dyDescent="0.25">
      <c r="A80" s="39" t="s">
        <v>23</v>
      </c>
      <c r="B80" s="38">
        <f>SUM(B81:B85)</f>
        <v>0</v>
      </c>
      <c r="C80" s="38">
        <f t="shared" ref="C80:U80" si="43">SUM(C81:C85)</f>
        <v>0</v>
      </c>
      <c r="D80" s="38">
        <f t="shared" si="43"/>
        <v>57</v>
      </c>
      <c r="E80" s="38">
        <f t="shared" si="43"/>
        <v>74</v>
      </c>
      <c r="F80" s="38">
        <f t="shared" si="43"/>
        <v>61</v>
      </c>
      <c r="G80" s="38">
        <f t="shared" si="43"/>
        <v>92</v>
      </c>
      <c r="H80" s="38">
        <f t="shared" si="43"/>
        <v>95</v>
      </c>
      <c r="I80" s="38">
        <f t="shared" si="43"/>
        <v>113</v>
      </c>
      <c r="J80" s="38">
        <f t="shared" si="43"/>
        <v>115</v>
      </c>
      <c r="K80" s="38">
        <f t="shared" si="43"/>
        <v>121</v>
      </c>
      <c r="L80" s="38">
        <f t="shared" si="43"/>
        <v>139</v>
      </c>
      <c r="M80" s="38">
        <f t="shared" si="43"/>
        <v>127</v>
      </c>
      <c r="N80" s="38">
        <f t="shared" si="43"/>
        <v>161</v>
      </c>
      <c r="O80" s="38">
        <f t="shared" si="43"/>
        <v>156</v>
      </c>
      <c r="P80" s="38">
        <f t="shared" si="43"/>
        <v>148</v>
      </c>
      <c r="Q80" s="38">
        <f t="shared" si="43"/>
        <v>143</v>
      </c>
      <c r="R80" s="38">
        <f t="shared" si="43"/>
        <v>145</v>
      </c>
      <c r="S80" s="38">
        <f t="shared" si="43"/>
        <v>123</v>
      </c>
      <c r="T80" s="38">
        <f t="shared" si="43"/>
        <v>109</v>
      </c>
      <c r="U80" s="66">
        <f t="shared" si="43"/>
        <v>96</v>
      </c>
      <c r="V80" s="79">
        <f t="shared" ref="V80" si="44">SUM(V81:V85)</f>
        <v>105</v>
      </c>
    </row>
    <row r="81" spans="1:231" ht="17.100000000000001" customHeight="1" x14ac:dyDescent="0.25">
      <c r="A81" s="45" t="s">
        <v>55</v>
      </c>
      <c r="B81" s="16"/>
      <c r="C81" s="16"/>
      <c r="D81" s="16">
        <v>16</v>
      </c>
      <c r="E81" s="16">
        <v>7</v>
      </c>
      <c r="F81" s="16"/>
      <c r="G81" s="16"/>
      <c r="H81" s="16"/>
      <c r="I81" s="16"/>
      <c r="J81" s="16"/>
      <c r="K81" s="16"/>
      <c r="L81" s="16">
        <v>1</v>
      </c>
      <c r="M81" s="16"/>
      <c r="N81" s="16"/>
      <c r="O81" s="16"/>
      <c r="P81" s="16"/>
      <c r="Q81" s="37">
        <v>2</v>
      </c>
      <c r="R81" s="16"/>
      <c r="S81" s="23">
        <v>2</v>
      </c>
      <c r="T81" s="23"/>
      <c r="V81" s="77"/>
    </row>
    <row r="82" spans="1:231" ht="17.100000000000001" customHeight="1" x14ac:dyDescent="0.25">
      <c r="A82" s="45" t="s">
        <v>56</v>
      </c>
      <c r="B82" s="16"/>
      <c r="C82" s="16"/>
      <c r="D82" s="16">
        <v>41</v>
      </c>
      <c r="E82" s="16">
        <v>48</v>
      </c>
      <c r="F82" s="16">
        <v>32</v>
      </c>
      <c r="G82" s="16">
        <v>36</v>
      </c>
      <c r="H82" s="16">
        <v>18</v>
      </c>
      <c r="I82" s="16">
        <v>15</v>
      </c>
      <c r="J82" s="16">
        <v>8</v>
      </c>
      <c r="K82" s="16"/>
      <c r="L82" s="16">
        <v>4</v>
      </c>
      <c r="M82" s="16"/>
      <c r="N82" s="16">
        <v>2</v>
      </c>
      <c r="O82" s="16"/>
      <c r="P82" s="16"/>
      <c r="Q82" s="16"/>
      <c r="R82" s="16"/>
      <c r="S82" s="23">
        <v>2</v>
      </c>
      <c r="T82" s="23"/>
      <c r="V82" s="77">
        <v>2</v>
      </c>
    </row>
    <row r="83" spans="1:231" ht="17.100000000000001" customHeight="1" x14ac:dyDescent="0.25">
      <c r="A83" s="45" t="s">
        <v>57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>
        <v>1</v>
      </c>
      <c r="N83" s="16"/>
      <c r="O83" s="16"/>
      <c r="P83" s="16"/>
      <c r="Q83" s="16"/>
      <c r="R83" s="16"/>
      <c r="S83" s="23"/>
      <c r="T83" s="23"/>
      <c r="V83" s="77"/>
    </row>
    <row r="84" spans="1:231" ht="17.100000000000001" customHeight="1" x14ac:dyDescent="0.25">
      <c r="A84" s="40" t="s">
        <v>58</v>
      </c>
      <c r="B84" s="16"/>
      <c r="C84" s="16"/>
      <c r="D84" s="16"/>
      <c r="E84" s="16">
        <v>15</v>
      </c>
      <c r="F84" s="16">
        <v>28</v>
      </c>
      <c r="G84" s="16">
        <v>56</v>
      </c>
      <c r="H84" s="16">
        <v>77</v>
      </c>
      <c r="I84" s="16">
        <v>98</v>
      </c>
      <c r="J84" s="16">
        <v>107</v>
      </c>
      <c r="K84" s="16">
        <v>121</v>
      </c>
      <c r="L84" s="16">
        <v>134</v>
      </c>
      <c r="M84" s="16">
        <v>126</v>
      </c>
      <c r="N84" s="16">
        <v>159</v>
      </c>
      <c r="O84" s="16">
        <v>156</v>
      </c>
      <c r="P84" s="16">
        <v>148</v>
      </c>
      <c r="Q84" s="37">
        <v>141</v>
      </c>
      <c r="R84" s="37">
        <v>145</v>
      </c>
      <c r="S84" s="23">
        <v>119</v>
      </c>
      <c r="T84" s="23">
        <v>109</v>
      </c>
      <c r="U84" s="4">
        <v>96</v>
      </c>
      <c r="V84" s="77">
        <v>103</v>
      </c>
    </row>
    <row r="85" spans="1:231" ht="17.100000000000001" customHeight="1" x14ac:dyDescent="0.25">
      <c r="A85" s="40" t="s">
        <v>59</v>
      </c>
      <c r="B85" s="16"/>
      <c r="C85" s="16"/>
      <c r="D85" s="16"/>
      <c r="E85" s="16">
        <v>4</v>
      </c>
      <c r="F85" s="16">
        <v>1</v>
      </c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23"/>
      <c r="T85" s="23"/>
      <c r="V85" s="77"/>
    </row>
    <row r="86" spans="1:231" s="34" customFormat="1" ht="17.100000000000001" customHeight="1" x14ac:dyDescent="0.25">
      <c r="A86" s="41" t="s">
        <v>60</v>
      </c>
      <c r="B86" s="38">
        <f>SUM(B87:B88)</f>
        <v>17</v>
      </c>
      <c r="C86" s="38">
        <f t="shared" ref="C86:U86" si="45">SUM(C87:C88)</f>
        <v>10</v>
      </c>
      <c r="D86" s="38">
        <f t="shared" si="45"/>
        <v>4</v>
      </c>
      <c r="E86" s="38">
        <f t="shared" si="45"/>
        <v>0</v>
      </c>
      <c r="F86" s="38">
        <f t="shared" si="45"/>
        <v>0</v>
      </c>
      <c r="G86" s="38">
        <f t="shared" si="45"/>
        <v>0</v>
      </c>
      <c r="H86" s="38">
        <f t="shared" si="45"/>
        <v>0</v>
      </c>
      <c r="I86" s="38">
        <f t="shared" si="45"/>
        <v>0</v>
      </c>
      <c r="J86" s="38">
        <f t="shared" si="45"/>
        <v>0</v>
      </c>
      <c r="K86" s="38">
        <f t="shared" si="45"/>
        <v>0</v>
      </c>
      <c r="L86" s="38">
        <f t="shared" si="45"/>
        <v>1</v>
      </c>
      <c r="M86" s="38">
        <f t="shared" si="45"/>
        <v>0</v>
      </c>
      <c r="N86" s="38">
        <f t="shared" si="45"/>
        <v>0</v>
      </c>
      <c r="O86" s="38">
        <f t="shared" si="45"/>
        <v>1</v>
      </c>
      <c r="P86" s="38">
        <f t="shared" si="45"/>
        <v>0</v>
      </c>
      <c r="Q86" s="38">
        <f t="shared" si="45"/>
        <v>0</v>
      </c>
      <c r="R86" s="38">
        <f t="shared" si="45"/>
        <v>0</v>
      </c>
      <c r="S86" s="38">
        <f t="shared" si="45"/>
        <v>0</v>
      </c>
      <c r="T86" s="38">
        <f t="shared" si="45"/>
        <v>0</v>
      </c>
      <c r="U86" s="66">
        <f t="shared" si="45"/>
        <v>0</v>
      </c>
      <c r="V86" s="79">
        <f t="shared" ref="V86" si="46">SUM(V87:V88)</f>
        <v>0</v>
      </c>
      <c r="HV86" s="4"/>
      <c r="HW86" s="4"/>
    </row>
    <row r="87" spans="1:231" ht="17.100000000000001" customHeight="1" x14ac:dyDescent="0.25">
      <c r="A87" s="40" t="s">
        <v>61</v>
      </c>
      <c r="B87" s="16"/>
      <c r="C87" s="16">
        <v>2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>
        <v>1</v>
      </c>
      <c r="P87" s="16"/>
      <c r="Q87" s="16"/>
      <c r="R87" s="16"/>
      <c r="S87" s="23"/>
      <c r="T87" s="23"/>
      <c r="V87" s="77"/>
    </row>
    <row r="88" spans="1:231" ht="17.100000000000001" customHeight="1" x14ac:dyDescent="0.25">
      <c r="A88" s="40" t="s">
        <v>53</v>
      </c>
      <c r="B88" s="16">
        <v>17</v>
      </c>
      <c r="C88" s="16">
        <v>8</v>
      </c>
      <c r="D88" s="16">
        <v>4</v>
      </c>
      <c r="E88" s="16"/>
      <c r="F88" s="16"/>
      <c r="G88" s="16"/>
      <c r="H88" s="16"/>
      <c r="I88" s="16"/>
      <c r="J88" s="16"/>
      <c r="K88" s="16"/>
      <c r="L88" s="16">
        <v>1</v>
      </c>
      <c r="M88" s="16"/>
      <c r="N88" s="16"/>
      <c r="O88" s="16"/>
      <c r="P88" s="16"/>
      <c r="Q88" s="16"/>
      <c r="R88" s="16"/>
      <c r="S88" s="23"/>
      <c r="T88" s="23"/>
      <c r="V88" s="77"/>
    </row>
    <row r="89" spans="1:231" s="34" customFormat="1" ht="16.5" customHeight="1" x14ac:dyDescent="0.25">
      <c r="A89" s="39" t="s">
        <v>32</v>
      </c>
      <c r="B89" s="38">
        <f>+B90</f>
        <v>36</v>
      </c>
      <c r="C89" s="38">
        <f t="shared" ref="C89:V89" si="47">+C90</f>
        <v>20</v>
      </c>
      <c r="D89" s="38">
        <f t="shared" si="47"/>
        <v>13</v>
      </c>
      <c r="E89" s="38">
        <f t="shared" si="47"/>
        <v>0</v>
      </c>
      <c r="F89" s="38">
        <f t="shared" si="47"/>
        <v>0</v>
      </c>
      <c r="G89" s="38">
        <f t="shared" si="47"/>
        <v>0</v>
      </c>
      <c r="H89" s="38">
        <f t="shared" si="47"/>
        <v>0</v>
      </c>
      <c r="I89" s="38">
        <f t="shared" si="47"/>
        <v>0</v>
      </c>
      <c r="J89" s="38">
        <f t="shared" si="47"/>
        <v>0</v>
      </c>
      <c r="K89" s="38">
        <f t="shared" si="47"/>
        <v>0</v>
      </c>
      <c r="L89" s="38">
        <f t="shared" si="47"/>
        <v>0</v>
      </c>
      <c r="M89" s="38">
        <f t="shared" si="47"/>
        <v>0</v>
      </c>
      <c r="N89" s="38">
        <f t="shared" si="47"/>
        <v>0</v>
      </c>
      <c r="O89" s="38">
        <f t="shared" si="47"/>
        <v>0</v>
      </c>
      <c r="P89" s="38">
        <f t="shared" si="47"/>
        <v>0</v>
      </c>
      <c r="Q89" s="38">
        <f t="shared" si="47"/>
        <v>0</v>
      </c>
      <c r="R89" s="38">
        <f t="shared" si="47"/>
        <v>1</v>
      </c>
      <c r="S89" s="38">
        <f t="shared" si="47"/>
        <v>0</v>
      </c>
      <c r="T89" s="38">
        <f t="shared" si="47"/>
        <v>0</v>
      </c>
      <c r="U89" s="66">
        <f t="shared" si="47"/>
        <v>0</v>
      </c>
      <c r="V89" s="79">
        <f t="shared" si="47"/>
        <v>0</v>
      </c>
      <c r="HV89" s="4"/>
      <c r="HW89" s="4"/>
    </row>
    <row r="90" spans="1:231" ht="16.5" customHeight="1" x14ac:dyDescent="0.25">
      <c r="A90" s="45" t="s">
        <v>62</v>
      </c>
      <c r="B90" s="16">
        <v>36</v>
      </c>
      <c r="C90" s="16">
        <v>20</v>
      </c>
      <c r="D90" s="16">
        <v>13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/>
      <c r="M90" s="16"/>
      <c r="N90" s="16"/>
      <c r="O90" s="16"/>
      <c r="P90" s="16"/>
      <c r="Q90" s="16"/>
      <c r="R90" s="50">
        <v>1</v>
      </c>
      <c r="S90" s="23"/>
      <c r="T90" s="23"/>
      <c r="V90" s="77"/>
    </row>
    <row r="91" spans="1:231" ht="16.5" customHeight="1" x14ac:dyDescent="0.25">
      <c r="A91" s="45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51"/>
    </row>
    <row r="92" spans="1:231" s="1" customFormat="1" ht="17.100000000000001" customHeight="1" x14ac:dyDescent="0.25">
      <c r="A92" s="94" t="s">
        <v>3</v>
      </c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</row>
    <row r="93" spans="1:231" s="1" customFormat="1" ht="17.100000000000001" customHeight="1" x14ac:dyDescent="0.25">
      <c r="A93" s="94" t="s">
        <v>63</v>
      </c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</row>
    <row r="94" spans="1:231" s="1" customFormat="1" ht="7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31" s="8" customFormat="1" ht="17.100000000000001" customHeight="1" x14ac:dyDescent="0.25">
      <c r="A95" s="5" t="s">
        <v>5</v>
      </c>
      <c r="B95" s="6">
        <v>2005</v>
      </c>
      <c r="C95" s="6">
        <v>2006</v>
      </c>
      <c r="D95" s="6">
        <v>2007</v>
      </c>
      <c r="E95" s="7">
        <v>2008</v>
      </c>
      <c r="F95" s="6">
        <v>2009</v>
      </c>
      <c r="G95" s="7">
        <v>2010</v>
      </c>
      <c r="H95" s="6">
        <v>2011</v>
      </c>
      <c r="I95" s="6">
        <v>2012</v>
      </c>
      <c r="J95" s="6">
        <v>2013</v>
      </c>
      <c r="K95" s="6">
        <v>2014</v>
      </c>
      <c r="L95" s="6">
        <v>2015</v>
      </c>
      <c r="M95" s="7">
        <v>2016</v>
      </c>
      <c r="N95" s="6">
        <v>2017</v>
      </c>
      <c r="O95" s="6">
        <v>2018</v>
      </c>
      <c r="P95" s="6">
        <v>2019</v>
      </c>
      <c r="Q95" s="6">
        <v>2020</v>
      </c>
      <c r="R95" s="6">
        <v>2021</v>
      </c>
      <c r="S95" s="6">
        <v>2022</v>
      </c>
      <c r="T95" s="6">
        <v>2023</v>
      </c>
      <c r="U95" s="76">
        <v>2024</v>
      </c>
      <c r="V95" s="93">
        <v>2025</v>
      </c>
      <c r="HV95" s="4"/>
      <c r="HW95" s="4"/>
    </row>
    <row r="96" spans="1:231" ht="16.5" customHeight="1" x14ac:dyDescent="0.25">
      <c r="A96" s="45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50"/>
      <c r="S96" s="23"/>
      <c r="T96" s="23"/>
      <c r="V96" s="77"/>
    </row>
    <row r="97" spans="1:231" s="26" customFormat="1" ht="17.100000000000001" customHeight="1" x14ac:dyDescent="0.25">
      <c r="A97" s="52" t="s">
        <v>64</v>
      </c>
      <c r="B97" s="53">
        <f>+B99+B102+B104+B106+B110+B113+B116</f>
        <v>157</v>
      </c>
      <c r="C97" s="53">
        <f t="shared" ref="C97:U97" si="48">+C99+C102+C104+C106+C110+C113+C116</f>
        <v>119</v>
      </c>
      <c r="D97" s="53">
        <f t="shared" si="48"/>
        <v>112</v>
      </c>
      <c r="E97" s="53">
        <f t="shared" si="48"/>
        <v>131</v>
      </c>
      <c r="F97" s="53">
        <f t="shared" si="48"/>
        <v>118</v>
      </c>
      <c r="G97" s="53">
        <f t="shared" si="48"/>
        <v>109</v>
      </c>
      <c r="H97" s="53">
        <f t="shared" si="48"/>
        <v>93</v>
      </c>
      <c r="I97" s="53">
        <f t="shared" si="48"/>
        <v>88</v>
      </c>
      <c r="J97" s="53">
        <f t="shared" si="48"/>
        <v>88</v>
      </c>
      <c r="K97" s="53">
        <f t="shared" si="48"/>
        <v>117</v>
      </c>
      <c r="L97" s="53">
        <f t="shared" si="48"/>
        <v>131</v>
      </c>
      <c r="M97" s="53">
        <f t="shared" si="48"/>
        <v>156</v>
      </c>
      <c r="N97" s="53">
        <f t="shared" si="48"/>
        <v>164</v>
      </c>
      <c r="O97" s="53">
        <f t="shared" si="48"/>
        <v>176</v>
      </c>
      <c r="P97" s="53">
        <f t="shared" si="48"/>
        <v>160</v>
      </c>
      <c r="Q97" s="53">
        <f t="shared" si="48"/>
        <v>135</v>
      </c>
      <c r="R97" s="53">
        <f t="shared" si="48"/>
        <v>171</v>
      </c>
      <c r="S97" s="53">
        <f t="shared" si="48"/>
        <v>130</v>
      </c>
      <c r="T97" s="53">
        <f t="shared" si="48"/>
        <v>131</v>
      </c>
      <c r="U97" s="73">
        <f t="shared" si="48"/>
        <v>146</v>
      </c>
      <c r="V97" s="89">
        <f t="shared" ref="V97" si="49">+V99+V102+V104+V106+V110+V113+V116</f>
        <v>164</v>
      </c>
      <c r="HV97" s="4"/>
      <c r="HW97" s="4"/>
    </row>
    <row r="98" spans="1:231" s="26" customFormat="1" ht="17.100000000000001" customHeight="1" x14ac:dyDescent="0.25">
      <c r="A98" s="49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9"/>
      <c r="T98" s="29"/>
      <c r="V98" s="83"/>
      <c r="HV98" s="4"/>
      <c r="HW98" s="4"/>
    </row>
    <row r="99" spans="1:231" s="34" customFormat="1" ht="17.100000000000001" customHeight="1" x14ac:dyDescent="0.25">
      <c r="A99" s="39" t="s">
        <v>19</v>
      </c>
      <c r="B99" s="38">
        <f>SUM(B100:B101)</f>
        <v>0</v>
      </c>
      <c r="C99" s="38">
        <f t="shared" ref="C99:U99" si="50">SUM(C100:C101)</f>
        <v>0</v>
      </c>
      <c r="D99" s="38">
        <f t="shared" si="50"/>
        <v>0</v>
      </c>
      <c r="E99" s="38">
        <f t="shared" si="50"/>
        <v>0</v>
      </c>
      <c r="F99" s="38">
        <f t="shared" si="50"/>
        <v>0</v>
      </c>
      <c r="G99" s="38">
        <f t="shared" si="50"/>
        <v>0</v>
      </c>
      <c r="H99" s="38">
        <f t="shared" si="50"/>
        <v>0</v>
      </c>
      <c r="I99" s="38">
        <f t="shared" si="50"/>
        <v>8</v>
      </c>
      <c r="J99" s="38">
        <f t="shared" si="50"/>
        <v>0</v>
      </c>
      <c r="K99" s="38">
        <f t="shared" si="50"/>
        <v>1</v>
      </c>
      <c r="L99" s="38">
        <f t="shared" si="50"/>
        <v>0</v>
      </c>
      <c r="M99" s="38">
        <f t="shared" si="50"/>
        <v>11</v>
      </c>
      <c r="N99" s="38">
        <f t="shared" si="50"/>
        <v>18</v>
      </c>
      <c r="O99" s="38">
        <f t="shared" si="50"/>
        <v>17</v>
      </c>
      <c r="P99" s="38">
        <f t="shared" si="50"/>
        <v>19</v>
      </c>
      <c r="Q99" s="38">
        <f t="shared" si="50"/>
        <v>18</v>
      </c>
      <c r="R99" s="38">
        <f t="shared" si="50"/>
        <v>26</v>
      </c>
      <c r="S99" s="38">
        <f t="shared" si="50"/>
        <v>0</v>
      </c>
      <c r="T99" s="38">
        <f t="shared" si="50"/>
        <v>0</v>
      </c>
      <c r="U99" s="66">
        <f t="shared" si="50"/>
        <v>4</v>
      </c>
      <c r="V99" s="79">
        <f t="shared" ref="V99" si="51">SUM(V100:V101)</f>
        <v>3</v>
      </c>
      <c r="HV99" s="4"/>
      <c r="HW99" s="4"/>
    </row>
    <row r="100" spans="1:231" ht="17.100000000000001" customHeight="1" x14ac:dyDescent="0.25">
      <c r="A100" s="45" t="s">
        <v>65</v>
      </c>
      <c r="B100" s="16"/>
      <c r="C100" s="16"/>
      <c r="D100" s="16"/>
      <c r="E100" s="16"/>
      <c r="F100" s="16"/>
      <c r="G100" s="16"/>
      <c r="H100" s="16"/>
      <c r="I100" s="16">
        <v>8</v>
      </c>
      <c r="J100" s="16"/>
      <c r="K100" s="16">
        <v>1</v>
      </c>
      <c r="L100" s="16"/>
      <c r="M100" s="16">
        <v>11</v>
      </c>
      <c r="N100" s="16">
        <v>18</v>
      </c>
      <c r="O100" s="16">
        <v>17</v>
      </c>
      <c r="P100" s="16">
        <v>2</v>
      </c>
      <c r="Q100" s="16"/>
      <c r="R100" s="37">
        <v>1</v>
      </c>
      <c r="S100" s="23"/>
      <c r="T100" s="23"/>
      <c r="V100" s="77"/>
    </row>
    <row r="101" spans="1:231" ht="17.100000000000001" customHeight="1" x14ac:dyDescent="0.25">
      <c r="A101" s="40" t="s">
        <v>66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>
        <v>17</v>
      </c>
      <c r="Q101" s="37">
        <v>18</v>
      </c>
      <c r="R101" s="37">
        <v>25</v>
      </c>
      <c r="S101" s="23"/>
      <c r="T101" s="23"/>
      <c r="U101" s="4">
        <v>4</v>
      </c>
      <c r="V101" s="77">
        <v>3</v>
      </c>
    </row>
    <row r="102" spans="1:231" s="34" customFormat="1" ht="17.100000000000001" customHeight="1" x14ac:dyDescent="0.25">
      <c r="A102" s="41" t="s">
        <v>67</v>
      </c>
      <c r="B102" s="38">
        <f>+B103</f>
        <v>0</v>
      </c>
      <c r="C102" s="38">
        <f t="shared" ref="C102:V102" si="52">+C103</f>
        <v>0</v>
      </c>
      <c r="D102" s="38">
        <f t="shared" si="52"/>
        <v>0</v>
      </c>
      <c r="E102" s="38">
        <f t="shared" si="52"/>
        <v>0</v>
      </c>
      <c r="F102" s="38">
        <f t="shared" si="52"/>
        <v>0</v>
      </c>
      <c r="G102" s="38">
        <f t="shared" si="52"/>
        <v>0</v>
      </c>
      <c r="H102" s="38">
        <f t="shared" si="52"/>
        <v>0</v>
      </c>
      <c r="I102" s="38">
        <f t="shared" si="52"/>
        <v>1</v>
      </c>
      <c r="J102" s="38">
        <f t="shared" si="52"/>
        <v>0</v>
      </c>
      <c r="K102" s="38">
        <f t="shared" si="52"/>
        <v>0</v>
      </c>
      <c r="L102" s="38">
        <f t="shared" si="52"/>
        <v>0</v>
      </c>
      <c r="M102" s="38">
        <f t="shared" si="52"/>
        <v>0</v>
      </c>
      <c r="N102" s="38">
        <f t="shared" si="52"/>
        <v>0</v>
      </c>
      <c r="O102" s="38">
        <f t="shared" si="52"/>
        <v>0</v>
      </c>
      <c r="P102" s="38">
        <f t="shared" si="52"/>
        <v>0</v>
      </c>
      <c r="Q102" s="38">
        <f t="shared" si="52"/>
        <v>0</v>
      </c>
      <c r="R102" s="38">
        <f t="shared" si="52"/>
        <v>0</v>
      </c>
      <c r="S102" s="38">
        <f t="shared" si="52"/>
        <v>0</v>
      </c>
      <c r="T102" s="38">
        <f t="shared" si="52"/>
        <v>0</v>
      </c>
      <c r="U102" s="66">
        <f t="shared" si="52"/>
        <v>0</v>
      </c>
      <c r="V102" s="79">
        <f t="shared" si="52"/>
        <v>0</v>
      </c>
    </row>
    <row r="103" spans="1:231" ht="17.100000000000001" customHeight="1" x14ac:dyDescent="0.25">
      <c r="A103" s="54" t="s">
        <v>68</v>
      </c>
      <c r="B103" s="16"/>
      <c r="C103" s="16"/>
      <c r="D103" s="16"/>
      <c r="E103" s="16"/>
      <c r="F103" s="16"/>
      <c r="G103" s="16"/>
      <c r="H103" s="16"/>
      <c r="I103" s="16">
        <v>1</v>
      </c>
      <c r="J103" s="16"/>
      <c r="K103" s="16"/>
      <c r="L103" s="16"/>
      <c r="M103" s="16"/>
      <c r="N103" s="16"/>
      <c r="O103" s="16"/>
      <c r="P103" s="16"/>
      <c r="Q103" s="16"/>
      <c r="R103" s="16"/>
      <c r="S103" s="23"/>
      <c r="T103" s="23"/>
      <c r="V103" s="77"/>
    </row>
    <row r="104" spans="1:231" ht="17.100000000000001" customHeight="1" x14ac:dyDescent="0.25">
      <c r="A104" s="41" t="s">
        <v>52</v>
      </c>
      <c r="B104" s="38">
        <f>+B105</f>
        <v>2</v>
      </c>
      <c r="C104" s="38">
        <f t="shared" ref="C104:V104" si="53">+C105</f>
        <v>0</v>
      </c>
      <c r="D104" s="38">
        <f t="shared" si="53"/>
        <v>0</v>
      </c>
      <c r="E104" s="38">
        <f t="shared" si="53"/>
        <v>0</v>
      </c>
      <c r="F104" s="38">
        <f t="shared" si="53"/>
        <v>0</v>
      </c>
      <c r="G104" s="38">
        <f t="shared" si="53"/>
        <v>0</v>
      </c>
      <c r="H104" s="38">
        <f t="shared" si="53"/>
        <v>0</v>
      </c>
      <c r="I104" s="38">
        <f t="shared" si="53"/>
        <v>0</v>
      </c>
      <c r="J104" s="38">
        <f t="shared" si="53"/>
        <v>0</v>
      </c>
      <c r="K104" s="38">
        <f t="shared" si="53"/>
        <v>0</v>
      </c>
      <c r="L104" s="38">
        <f t="shared" si="53"/>
        <v>0</v>
      </c>
      <c r="M104" s="38">
        <f t="shared" si="53"/>
        <v>0</v>
      </c>
      <c r="N104" s="38">
        <f t="shared" si="53"/>
        <v>0</v>
      </c>
      <c r="O104" s="38">
        <f t="shared" si="53"/>
        <v>0</v>
      </c>
      <c r="P104" s="38">
        <f t="shared" si="53"/>
        <v>0</v>
      </c>
      <c r="Q104" s="38">
        <f t="shared" si="53"/>
        <v>0</v>
      </c>
      <c r="R104" s="38">
        <f t="shared" si="53"/>
        <v>0</v>
      </c>
      <c r="S104" s="38">
        <f t="shared" si="53"/>
        <v>0</v>
      </c>
      <c r="T104" s="38">
        <f t="shared" si="53"/>
        <v>0</v>
      </c>
      <c r="U104" s="66">
        <f t="shared" si="53"/>
        <v>0</v>
      </c>
      <c r="V104" s="79">
        <f t="shared" si="53"/>
        <v>0</v>
      </c>
    </row>
    <row r="105" spans="1:231" ht="17.100000000000001" customHeight="1" x14ac:dyDescent="0.25">
      <c r="A105" s="40" t="s">
        <v>65</v>
      </c>
      <c r="B105" s="16">
        <v>2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23"/>
      <c r="T105" s="23"/>
      <c r="V105" s="77"/>
    </row>
    <row r="106" spans="1:231" s="34" customFormat="1" ht="17.100000000000001" customHeight="1" x14ac:dyDescent="0.25">
      <c r="A106" s="41" t="s">
        <v>20</v>
      </c>
      <c r="B106" s="38">
        <f>SUM(B107:B109)</f>
        <v>5</v>
      </c>
      <c r="C106" s="38">
        <f t="shared" ref="C106:U106" si="54">SUM(C107:C109)</f>
        <v>0</v>
      </c>
      <c r="D106" s="38">
        <f t="shared" si="54"/>
        <v>3</v>
      </c>
      <c r="E106" s="38">
        <f t="shared" si="54"/>
        <v>7</v>
      </c>
      <c r="F106" s="38">
        <f t="shared" si="54"/>
        <v>3</v>
      </c>
      <c r="G106" s="38">
        <f t="shared" si="54"/>
        <v>0</v>
      </c>
      <c r="H106" s="38">
        <f t="shared" si="54"/>
        <v>0</v>
      </c>
      <c r="I106" s="38">
        <f t="shared" si="54"/>
        <v>0</v>
      </c>
      <c r="J106" s="38">
        <f t="shared" si="54"/>
        <v>7</v>
      </c>
      <c r="K106" s="38">
        <f t="shared" si="54"/>
        <v>44</v>
      </c>
      <c r="L106" s="38">
        <f t="shared" si="54"/>
        <v>37</v>
      </c>
      <c r="M106" s="38">
        <f t="shared" si="54"/>
        <v>29</v>
      </c>
      <c r="N106" s="38">
        <f t="shared" si="54"/>
        <v>36</v>
      </c>
      <c r="O106" s="38">
        <f t="shared" si="54"/>
        <v>35</v>
      </c>
      <c r="P106" s="38">
        <f t="shared" si="54"/>
        <v>21</v>
      </c>
      <c r="Q106" s="38">
        <f t="shared" si="54"/>
        <v>4</v>
      </c>
      <c r="R106" s="38">
        <f t="shared" si="54"/>
        <v>0</v>
      </c>
      <c r="S106" s="38">
        <f t="shared" si="54"/>
        <v>0</v>
      </c>
      <c r="T106" s="38">
        <f t="shared" si="54"/>
        <v>5</v>
      </c>
      <c r="U106" s="66">
        <f t="shared" si="54"/>
        <v>8</v>
      </c>
      <c r="V106" s="79">
        <f t="shared" ref="V106" si="55">SUM(V107:V109)</f>
        <v>12</v>
      </c>
    </row>
    <row r="107" spans="1:231" ht="17.100000000000001" customHeight="1" x14ac:dyDescent="0.25">
      <c r="A107" s="40" t="s">
        <v>69</v>
      </c>
      <c r="B107" s="16">
        <v>5</v>
      </c>
      <c r="C107" s="16"/>
      <c r="D107" s="16">
        <v>3</v>
      </c>
      <c r="E107" s="16">
        <v>7</v>
      </c>
      <c r="F107" s="16">
        <v>3</v>
      </c>
      <c r="G107" s="16"/>
      <c r="H107" s="16"/>
      <c r="I107" s="16"/>
      <c r="J107" s="16">
        <v>7</v>
      </c>
      <c r="K107" s="16">
        <v>20</v>
      </c>
      <c r="L107" s="16"/>
      <c r="M107" s="16"/>
      <c r="N107" s="16"/>
      <c r="O107" s="16"/>
      <c r="P107" s="16"/>
      <c r="Q107" s="16"/>
      <c r="R107" s="16"/>
      <c r="S107" s="23"/>
      <c r="T107" s="23"/>
      <c r="V107" s="77">
        <v>7</v>
      </c>
    </row>
    <row r="108" spans="1:231" ht="17.100000000000001" customHeight="1" x14ac:dyDescent="0.25">
      <c r="A108" s="40" t="s">
        <v>70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>
        <v>23</v>
      </c>
      <c r="M108" s="16">
        <v>16</v>
      </c>
      <c r="N108" s="16">
        <v>10</v>
      </c>
      <c r="O108" s="16">
        <v>20</v>
      </c>
      <c r="P108" s="16">
        <v>10</v>
      </c>
      <c r="Q108" s="16"/>
      <c r="R108" s="16"/>
      <c r="S108" s="23"/>
      <c r="T108" s="23"/>
      <c r="U108" s="4">
        <v>8</v>
      </c>
      <c r="V108" s="77">
        <v>5</v>
      </c>
    </row>
    <row r="109" spans="1:231" ht="17.100000000000001" customHeight="1" x14ac:dyDescent="0.25">
      <c r="A109" s="40" t="s">
        <v>71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>
        <v>24</v>
      </c>
      <c r="L109" s="16">
        <v>14</v>
      </c>
      <c r="M109" s="16">
        <v>13</v>
      </c>
      <c r="N109" s="16">
        <v>26</v>
      </c>
      <c r="O109" s="16">
        <v>15</v>
      </c>
      <c r="P109" s="16">
        <v>11</v>
      </c>
      <c r="Q109" s="37">
        <v>4</v>
      </c>
      <c r="R109" s="16"/>
      <c r="S109" s="23"/>
      <c r="T109" s="23">
        <v>5</v>
      </c>
      <c r="V109" s="77"/>
    </row>
    <row r="110" spans="1:231" s="34" customFormat="1" ht="17.100000000000001" customHeight="1" x14ac:dyDescent="0.25">
      <c r="A110" s="41" t="s">
        <v>72</v>
      </c>
      <c r="B110" s="38">
        <f>SUM(B111:B112)</f>
        <v>0</v>
      </c>
      <c r="C110" s="38">
        <f t="shared" ref="C110:D110" si="56">SUM(C111:C112)</f>
        <v>0</v>
      </c>
      <c r="D110" s="38">
        <f t="shared" si="56"/>
        <v>68</v>
      </c>
      <c r="E110" s="38">
        <f>SUM(E111:E112)</f>
        <v>110</v>
      </c>
      <c r="F110" s="38">
        <f t="shared" ref="F110:U110" si="57">SUM(F111:F112)</f>
        <v>105</v>
      </c>
      <c r="G110" s="38">
        <f t="shared" si="57"/>
        <v>109</v>
      </c>
      <c r="H110" s="38">
        <f t="shared" si="57"/>
        <v>93</v>
      </c>
      <c r="I110" s="38">
        <f t="shared" si="57"/>
        <v>78</v>
      </c>
      <c r="J110" s="38">
        <f t="shared" si="57"/>
        <v>81</v>
      </c>
      <c r="K110" s="38">
        <f t="shared" si="57"/>
        <v>71</v>
      </c>
      <c r="L110" s="38">
        <f t="shared" si="57"/>
        <v>93</v>
      </c>
      <c r="M110" s="38">
        <f t="shared" si="57"/>
        <v>114</v>
      </c>
      <c r="N110" s="38">
        <f t="shared" si="57"/>
        <v>108</v>
      </c>
      <c r="O110" s="38">
        <f t="shared" si="57"/>
        <v>121</v>
      </c>
      <c r="P110" s="38">
        <f t="shared" si="57"/>
        <v>119</v>
      </c>
      <c r="Q110" s="38">
        <f t="shared" si="57"/>
        <v>113</v>
      </c>
      <c r="R110" s="38">
        <f t="shared" si="57"/>
        <v>145</v>
      </c>
      <c r="S110" s="38">
        <f t="shared" si="57"/>
        <v>130</v>
      </c>
      <c r="T110" s="38">
        <f t="shared" si="57"/>
        <v>126</v>
      </c>
      <c r="U110" s="66">
        <f t="shared" si="57"/>
        <v>134</v>
      </c>
      <c r="V110" s="79">
        <f t="shared" ref="V110" si="58">SUM(V111:V112)</f>
        <v>149</v>
      </c>
      <c r="HV110" s="4"/>
      <c r="HW110" s="4"/>
    </row>
    <row r="111" spans="1:231" ht="17.100000000000001" customHeight="1" x14ac:dyDescent="0.25">
      <c r="A111" s="40" t="s">
        <v>73</v>
      </c>
      <c r="B111" s="16"/>
      <c r="C111" s="16"/>
      <c r="D111" s="16"/>
      <c r="E111" s="16">
        <v>17</v>
      </c>
      <c r="F111" s="16">
        <v>12</v>
      </c>
      <c r="G111" s="16">
        <v>26</v>
      </c>
      <c r="H111" s="16">
        <v>17</v>
      </c>
      <c r="I111" s="16">
        <v>4</v>
      </c>
      <c r="J111" s="16">
        <v>2</v>
      </c>
      <c r="K111" s="16"/>
      <c r="L111" s="16"/>
      <c r="M111" s="16">
        <v>3</v>
      </c>
      <c r="N111" s="16"/>
      <c r="O111" s="16"/>
      <c r="P111" s="16"/>
      <c r="Q111" s="16"/>
      <c r="R111" s="16"/>
      <c r="S111" s="23"/>
      <c r="T111" s="23"/>
      <c r="V111" s="77"/>
    </row>
    <row r="112" spans="1:231" ht="17.100000000000001" customHeight="1" x14ac:dyDescent="0.25">
      <c r="A112" s="40" t="s">
        <v>54</v>
      </c>
      <c r="B112" s="16"/>
      <c r="C112" s="16"/>
      <c r="D112" s="16">
        <v>68</v>
      </c>
      <c r="E112" s="16">
        <v>93</v>
      </c>
      <c r="F112" s="16">
        <v>93</v>
      </c>
      <c r="G112" s="16">
        <v>83</v>
      </c>
      <c r="H112" s="16">
        <v>76</v>
      </c>
      <c r="I112" s="16">
        <v>74</v>
      </c>
      <c r="J112" s="16">
        <v>79</v>
      </c>
      <c r="K112" s="16">
        <v>71</v>
      </c>
      <c r="L112" s="16">
        <v>93</v>
      </c>
      <c r="M112" s="16">
        <v>111</v>
      </c>
      <c r="N112" s="16">
        <v>108</v>
      </c>
      <c r="O112" s="16">
        <v>121</v>
      </c>
      <c r="P112" s="16">
        <v>119</v>
      </c>
      <c r="Q112" s="37">
        <v>113</v>
      </c>
      <c r="R112" s="37">
        <v>145</v>
      </c>
      <c r="S112" s="23">
        <v>130</v>
      </c>
      <c r="T112" s="23">
        <v>126</v>
      </c>
      <c r="U112" s="4">
        <v>134</v>
      </c>
      <c r="V112" s="77">
        <v>149</v>
      </c>
    </row>
    <row r="113" spans="1:231" s="34" customFormat="1" ht="17.100000000000001" customHeight="1" x14ac:dyDescent="0.25">
      <c r="A113" s="41" t="s">
        <v>28</v>
      </c>
      <c r="B113" s="38">
        <f>SUM(B114:B115)</f>
        <v>38</v>
      </c>
      <c r="C113" s="38">
        <f>SUM(C114:C115)</f>
        <v>39</v>
      </c>
      <c r="D113" s="38">
        <f t="shared" ref="D113:U113" si="59">SUM(D114:D115)</f>
        <v>11</v>
      </c>
      <c r="E113" s="38">
        <f t="shared" si="59"/>
        <v>4</v>
      </c>
      <c r="F113" s="38">
        <f t="shared" si="59"/>
        <v>5</v>
      </c>
      <c r="G113" s="38">
        <f t="shared" si="59"/>
        <v>0</v>
      </c>
      <c r="H113" s="38">
        <f t="shared" si="59"/>
        <v>0</v>
      </c>
      <c r="I113" s="38">
        <f t="shared" si="59"/>
        <v>1</v>
      </c>
      <c r="J113" s="38">
        <f t="shared" si="59"/>
        <v>0</v>
      </c>
      <c r="K113" s="38">
        <f t="shared" si="59"/>
        <v>0</v>
      </c>
      <c r="L113" s="38">
        <f t="shared" si="59"/>
        <v>0</v>
      </c>
      <c r="M113" s="38">
        <f t="shared" si="59"/>
        <v>2</v>
      </c>
      <c r="N113" s="38">
        <f t="shared" si="59"/>
        <v>2</v>
      </c>
      <c r="O113" s="38">
        <f t="shared" si="59"/>
        <v>3</v>
      </c>
      <c r="P113" s="38">
        <f t="shared" si="59"/>
        <v>1</v>
      </c>
      <c r="Q113" s="38">
        <f t="shared" si="59"/>
        <v>0</v>
      </c>
      <c r="R113" s="38">
        <f t="shared" si="59"/>
        <v>0</v>
      </c>
      <c r="S113" s="38">
        <f t="shared" si="59"/>
        <v>0</v>
      </c>
      <c r="T113" s="38">
        <f t="shared" si="59"/>
        <v>0</v>
      </c>
      <c r="U113" s="66">
        <f t="shared" si="59"/>
        <v>0</v>
      </c>
      <c r="V113" s="79">
        <f t="shared" ref="V113" si="60">SUM(V114:V115)</f>
        <v>0</v>
      </c>
      <c r="HV113" s="4"/>
      <c r="HW113" s="4"/>
    </row>
    <row r="114" spans="1:231" ht="17.100000000000001" customHeight="1" x14ac:dyDescent="0.25">
      <c r="A114" s="4" t="s">
        <v>74</v>
      </c>
      <c r="B114" s="16">
        <v>38</v>
      </c>
      <c r="C114" s="16">
        <v>39</v>
      </c>
      <c r="D114" s="16">
        <v>11</v>
      </c>
      <c r="E114" s="16">
        <v>4</v>
      </c>
      <c r="F114" s="16">
        <v>5</v>
      </c>
      <c r="G114" s="16"/>
      <c r="H114" s="16"/>
      <c r="I114" s="16">
        <v>1</v>
      </c>
      <c r="J114" s="16"/>
      <c r="K114" s="16"/>
      <c r="L114" s="16"/>
      <c r="M114" s="16"/>
      <c r="N114" s="16">
        <v>2</v>
      </c>
      <c r="O114" s="16"/>
      <c r="P114" s="16"/>
      <c r="Q114" s="16"/>
      <c r="R114" s="16"/>
      <c r="S114" s="23"/>
      <c r="T114" s="23"/>
      <c r="V114" s="77"/>
    </row>
    <row r="115" spans="1:231" ht="17.100000000000001" customHeight="1" x14ac:dyDescent="0.25">
      <c r="A115" s="4" t="s">
        <v>75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>
        <v>2</v>
      </c>
      <c r="N115" s="16"/>
      <c r="O115" s="16">
        <v>3</v>
      </c>
      <c r="P115" s="16">
        <v>1</v>
      </c>
      <c r="Q115" s="16"/>
      <c r="R115" s="16"/>
      <c r="S115" s="23"/>
      <c r="T115" s="23"/>
      <c r="V115" s="77"/>
    </row>
    <row r="116" spans="1:231" s="34" customFormat="1" ht="17.100000000000001" customHeight="1" x14ac:dyDescent="0.25">
      <c r="A116" s="41" t="s">
        <v>32</v>
      </c>
      <c r="B116" s="38">
        <f>+B117</f>
        <v>112</v>
      </c>
      <c r="C116" s="38">
        <f t="shared" ref="C116:V116" si="61">+C117</f>
        <v>80</v>
      </c>
      <c r="D116" s="38">
        <f t="shared" si="61"/>
        <v>30</v>
      </c>
      <c r="E116" s="38">
        <f t="shared" si="61"/>
        <v>10</v>
      </c>
      <c r="F116" s="38">
        <f t="shared" si="61"/>
        <v>5</v>
      </c>
      <c r="G116" s="38">
        <f t="shared" si="61"/>
        <v>0</v>
      </c>
      <c r="H116" s="38">
        <f t="shared" si="61"/>
        <v>0</v>
      </c>
      <c r="I116" s="38">
        <f t="shared" si="61"/>
        <v>0</v>
      </c>
      <c r="J116" s="38">
        <f t="shared" si="61"/>
        <v>0</v>
      </c>
      <c r="K116" s="38">
        <f t="shared" si="61"/>
        <v>1</v>
      </c>
      <c r="L116" s="38">
        <f t="shared" si="61"/>
        <v>1</v>
      </c>
      <c r="M116" s="38">
        <f t="shared" si="61"/>
        <v>0</v>
      </c>
      <c r="N116" s="38">
        <f t="shared" si="61"/>
        <v>0</v>
      </c>
      <c r="O116" s="38">
        <f t="shared" si="61"/>
        <v>0</v>
      </c>
      <c r="P116" s="38">
        <f t="shared" si="61"/>
        <v>0</v>
      </c>
      <c r="Q116" s="38">
        <f t="shared" si="61"/>
        <v>0</v>
      </c>
      <c r="R116" s="38">
        <f t="shared" si="61"/>
        <v>0</v>
      </c>
      <c r="S116" s="38">
        <f t="shared" si="61"/>
        <v>0</v>
      </c>
      <c r="T116" s="38">
        <f t="shared" si="61"/>
        <v>0</v>
      </c>
      <c r="U116" s="66">
        <f t="shared" si="61"/>
        <v>0</v>
      </c>
      <c r="V116" s="79">
        <f t="shared" si="61"/>
        <v>0</v>
      </c>
      <c r="HV116" s="4"/>
      <c r="HW116" s="4"/>
    </row>
    <row r="117" spans="1:231" ht="17.100000000000001" customHeight="1" x14ac:dyDescent="0.25">
      <c r="A117" s="40" t="s">
        <v>54</v>
      </c>
      <c r="B117" s="16">
        <v>112</v>
      </c>
      <c r="C117" s="16">
        <v>80</v>
      </c>
      <c r="D117" s="16">
        <v>30</v>
      </c>
      <c r="E117" s="16">
        <v>10</v>
      </c>
      <c r="F117" s="16">
        <v>5</v>
      </c>
      <c r="G117" s="16">
        <v>0</v>
      </c>
      <c r="H117" s="16">
        <v>0</v>
      </c>
      <c r="I117" s="16">
        <v>0</v>
      </c>
      <c r="J117" s="16">
        <v>0</v>
      </c>
      <c r="K117" s="16">
        <v>1</v>
      </c>
      <c r="L117" s="16">
        <v>1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23"/>
      <c r="T117" s="23"/>
      <c r="V117" s="77"/>
    </row>
    <row r="118" spans="1:231" s="34" customFormat="1" ht="17.100000000000001" customHeight="1" x14ac:dyDescent="0.25">
      <c r="A118" s="41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6"/>
      <c r="T118" s="36"/>
      <c r="V118" s="86"/>
      <c r="HV118" s="4"/>
      <c r="HW118" s="4"/>
    </row>
    <row r="119" spans="1:231" s="26" customFormat="1" ht="17.100000000000001" customHeight="1" x14ac:dyDescent="0.25">
      <c r="A119" s="55" t="s">
        <v>76</v>
      </c>
      <c r="B119" s="56">
        <f>+B121+B123+B125+B128+B132</f>
        <v>204</v>
      </c>
      <c r="C119" s="56">
        <f t="shared" ref="C119:U119" si="62">+C121+C123+C125+C128+C132</f>
        <v>153</v>
      </c>
      <c r="D119" s="56">
        <f t="shared" si="62"/>
        <v>160</v>
      </c>
      <c r="E119" s="56">
        <f t="shared" si="62"/>
        <v>168</v>
      </c>
      <c r="F119" s="56">
        <f t="shared" si="62"/>
        <v>137</v>
      </c>
      <c r="G119" s="56">
        <f t="shared" si="62"/>
        <v>133</v>
      </c>
      <c r="H119" s="56">
        <f t="shared" si="62"/>
        <v>124</v>
      </c>
      <c r="I119" s="56">
        <f t="shared" si="62"/>
        <v>117</v>
      </c>
      <c r="J119" s="56">
        <f t="shared" si="62"/>
        <v>120</v>
      </c>
      <c r="K119" s="56">
        <f t="shared" si="62"/>
        <v>112</v>
      </c>
      <c r="L119" s="56">
        <f t="shared" si="62"/>
        <v>115</v>
      </c>
      <c r="M119" s="56">
        <f t="shared" si="62"/>
        <v>109</v>
      </c>
      <c r="N119" s="56">
        <f t="shared" si="62"/>
        <v>107</v>
      </c>
      <c r="O119" s="56">
        <f t="shared" si="62"/>
        <v>89</v>
      </c>
      <c r="P119" s="56">
        <f t="shared" si="62"/>
        <v>93</v>
      </c>
      <c r="Q119" s="56">
        <f t="shared" si="62"/>
        <v>81</v>
      </c>
      <c r="R119" s="56">
        <f t="shared" si="62"/>
        <v>124</v>
      </c>
      <c r="S119" s="56">
        <f t="shared" si="62"/>
        <v>137</v>
      </c>
      <c r="T119" s="56">
        <f t="shared" si="62"/>
        <v>150</v>
      </c>
      <c r="U119" s="74">
        <f t="shared" si="62"/>
        <v>166</v>
      </c>
      <c r="V119" s="90">
        <f t="shared" ref="V119" si="63">+V121+V123+V125+V128+V132</f>
        <v>219</v>
      </c>
      <c r="HV119" s="4"/>
      <c r="HW119" s="4"/>
    </row>
    <row r="120" spans="1:231" s="26" customFormat="1" ht="9" customHeight="1" x14ac:dyDescent="0.25">
      <c r="A120" s="49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9"/>
      <c r="T120" s="29"/>
      <c r="V120" s="83"/>
      <c r="HV120" s="4"/>
      <c r="HW120" s="4"/>
    </row>
    <row r="121" spans="1:231" s="26" customFormat="1" ht="17.100000000000001" customHeight="1" x14ac:dyDescent="0.25">
      <c r="A121" s="49" t="s">
        <v>19</v>
      </c>
      <c r="B121" s="28">
        <f t="shared" ref="B121:V121" si="64">SUM(B122:B122)</f>
        <v>0</v>
      </c>
      <c r="C121" s="28">
        <f t="shared" si="64"/>
        <v>0</v>
      </c>
      <c r="D121" s="28">
        <f t="shared" si="64"/>
        <v>0</v>
      </c>
      <c r="E121" s="28">
        <f t="shared" si="64"/>
        <v>0</v>
      </c>
      <c r="F121" s="28">
        <f t="shared" si="64"/>
        <v>0</v>
      </c>
      <c r="G121" s="28">
        <f t="shared" si="64"/>
        <v>0</v>
      </c>
      <c r="H121" s="28">
        <f t="shared" si="64"/>
        <v>0</v>
      </c>
      <c r="I121" s="28">
        <f t="shared" si="64"/>
        <v>0</v>
      </c>
      <c r="J121" s="28">
        <f t="shared" si="64"/>
        <v>0</v>
      </c>
      <c r="K121" s="28">
        <f t="shared" si="64"/>
        <v>0</v>
      </c>
      <c r="L121" s="28">
        <f t="shared" si="64"/>
        <v>0</v>
      </c>
      <c r="M121" s="28">
        <f t="shared" si="64"/>
        <v>0</v>
      </c>
      <c r="N121" s="28">
        <f t="shared" si="64"/>
        <v>0</v>
      </c>
      <c r="O121" s="28">
        <f t="shared" si="64"/>
        <v>0</v>
      </c>
      <c r="P121" s="28">
        <f t="shared" si="64"/>
        <v>0</v>
      </c>
      <c r="Q121" s="28">
        <f t="shared" si="64"/>
        <v>0</v>
      </c>
      <c r="R121" s="28">
        <f t="shared" si="64"/>
        <v>0</v>
      </c>
      <c r="S121" s="28">
        <f t="shared" si="64"/>
        <v>0</v>
      </c>
      <c r="T121" s="28">
        <f t="shared" si="64"/>
        <v>0</v>
      </c>
      <c r="U121" s="63">
        <f t="shared" si="64"/>
        <v>19</v>
      </c>
      <c r="V121" s="84">
        <f t="shared" si="64"/>
        <v>16</v>
      </c>
      <c r="HV121" s="4"/>
      <c r="HW121" s="4"/>
    </row>
    <row r="122" spans="1:231" s="26" customFormat="1" ht="17.100000000000001" customHeight="1" x14ac:dyDescent="0.25">
      <c r="A122" s="57" t="s">
        <v>77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9"/>
      <c r="T122" s="29"/>
      <c r="U122" s="33">
        <v>19</v>
      </c>
      <c r="V122" s="85">
        <v>16</v>
      </c>
      <c r="HV122" s="4"/>
      <c r="HW122" s="4"/>
    </row>
    <row r="123" spans="1:231" s="26" customFormat="1" ht="17.100000000000001" customHeight="1" x14ac:dyDescent="0.25">
      <c r="A123" s="41" t="s">
        <v>67</v>
      </c>
      <c r="B123" s="28">
        <f>+B124</f>
        <v>0</v>
      </c>
      <c r="C123" s="28">
        <f t="shared" ref="C123:V123" si="65">+C124</f>
        <v>0</v>
      </c>
      <c r="D123" s="28">
        <f t="shared" si="65"/>
        <v>0</v>
      </c>
      <c r="E123" s="28">
        <f t="shared" si="65"/>
        <v>0</v>
      </c>
      <c r="F123" s="28">
        <f t="shared" si="65"/>
        <v>0</v>
      </c>
      <c r="G123" s="28">
        <f t="shared" si="65"/>
        <v>0</v>
      </c>
      <c r="H123" s="28">
        <f t="shared" si="65"/>
        <v>0</v>
      </c>
      <c r="I123" s="28">
        <f t="shared" si="65"/>
        <v>12</v>
      </c>
      <c r="J123" s="28">
        <f t="shared" si="65"/>
        <v>11</v>
      </c>
      <c r="K123" s="28">
        <f t="shared" si="65"/>
        <v>0</v>
      </c>
      <c r="L123" s="28">
        <f t="shared" si="65"/>
        <v>0</v>
      </c>
      <c r="M123" s="28">
        <f t="shared" si="65"/>
        <v>0</v>
      </c>
      <c r="N123" s="28">
        <f t="shared" si="65"/>
        <v>0</v>
      </c>
      <c r="O123" s="28">
        <f t="shared" si="65"/>
        <v>0</v>
      </c>
      <c r="P123" s="28">
        <f t="shared" si="65"/>
        <v>0</v>
      </c>
      <c r="Q123" s="28">
        <f t="shared" si="65"/>
        <v>0</v>
      </c>
      <c r="R123" s="28">
        <f t="shared" si="65"/>
        <v>0</v>
      </c>
      <c r="S123" s="28">
        <f t="shared" si="65"/>
        <v>0</v>
      </c>
      <c r="T123" s="28">
        <f t="shared" si="65"/>
        <v>21</v>
      </c>
      <c r="U123" s="63">
        <f t="shared" si="65"/>
        <v>0</v>
      </c>
      <c r="V123" s="84">
        <f t="shared" si="65"/>
        <v>12</v>
      </c>
      <c r="HV123" s="34"/>
      <c r="HW123" s="34"/>
    </row>
    <row r="124" spans="1:231" s="26" customFormat="1" ht="17.100000000000001" customHeight="1" x14ac:dyDescent="0.25">
      <c r="A124" s="57" t="s">
        <v>78</v>
      </c>
      <c r="B124" s="28">
        <v>0</v>
      </c>
      <c r="C124" s="28">
        <v>0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12</v>
      </c>
      <c r="J124" s="28">
        <v>11</v>
      </c>
      <c r="K124" s="28">
        <v>0</v>
      </c>
      <c r="L124" s="28">
        <v>0</v>
      </c>
      <c r="M124" s="28">
        <v>0</v>
      </c>
      <c r="N124" s="28">
        <v>0</v>
      </c>
      <c r="O124" s="28">
        <v>0</v>
      </c>
      <c r="P124" s="28">
        <v>0</v>
      </c>
      <c r="Q124" s="28">
        <v>0</v>
      </c>
      <c r="R124" s="29"/>
      <c r="S124" s="29"/>
      <c r="T124" s="32">
        <v>21</v>
      </c>
      <c r="V124" s="85">
        <v>12</v>
      </c>
      <c r="HV124" s="4"/>
      <c r="HW124" s="4"/>
    </row>
    <row r="125" spans="1:231" s="34" customFormat="1" ht="17.100000000000001" customHeight="1" x14ac:dyDescent="0.25">
      <c r="A125" s="39" t="s">
        <v>79</v>
      </c>
      <c r="B125" s="38">
        <f>SUM(B126:B127)</f>
        <v>0</v>
      </c>
      <c r="C125" s="38">
        <f t="shared" ref="C125:U125" si="66">SUM(C126:C127)</f>
        <v>0</v>
      </c>
      <c r="D125" s="38">
        <f t="shared" si="66"/>
        <v>0</v>
      </c>
      <c r="E125" s="38">
        <f t="shared" si="66"/>
        <v>5</v>
      </c>
      <c r="F125" s="38">
        <f t="shared" si="66"/>
        <v>11</v>
      </c>
      <c r="G125" s="38">
        <f t="shared" si="66"/>
        <v>13</v>
      </c>
      <c r="H125" s="38">
        <f t="shared" si="66"/>
        <v>9</v>
      </c>
      <c r="I125" s="38">
        <f t="shared" si="66"/>
        <v>14</v>
      </c>
      <c r="J125" s="38">
        <f t="shared" si="66"/>
        <v>19</v>
      </c>
      <c r="K125" s="38">
        <f t="shared" si="66"/>
        <v>20</v>
      </c>
      <c r="L125" s="38">
        <f t="shared" si="66"/>
        <v>19</v>
      </c>
      <c r="M125" s="38">
        <f t="shared" si="66"/>
        <v>14</v>
      </c>
      <c r="N125" s="38">
        <f t="shared" si="66"/>
        <v>0</v>
      </c>
      <c r="O125" s="38">
        <f t="shared" si="66"/>
        <v>0</v>
      </c>
      <c r="P125" s="38">
        <f t="shared" si="66"/>
        <v>3</v>
      </c>
      <c r="Q125" s="38">
        <f t="shared" si="66"/>
        <v>0</v>
      </c>
      <c r="R125" s="38">
        <f t="shared" si="66"/>
        <v>0</v>
      </c>
      <c r="S125" s="38">
        <f t="shared" si="66"/>
        <v>5</v>
      </c>
      <c r="T125" s="38">
        <f t="shared" si="66"/>
        <v>6</v>
      </c>
      <c r="U125" s="66">
        <f t="shared" si="66"/>
        <v>7</v>
      </c>
      <c r="V125" s="79">
        <f t="shared" ref="V125" si="67">SUM(V126:V127)</f>
        <v>9</v>
      </c>
      <c r="HV125" s="4"/>
      <c r="HW125" s="4"/>
    </row>
    <row r="126" spans="1:231" ht="17.100000000000001" customHeight="1" x14ac:dyDescent="0.25">
      <c r="A126" s="45" t="s">
        <v>80</v>
      </c>
      <c r="B126" s="16"/>
      <c r="C126" s="16"/>
      <c r="D126" s="16"/>
      <c r="E126" s="16">
        <v>5</v>
      </c>
      <c r="F126" s="16">
        <v>11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23">
        <v>5</v>
      </c>
      <c r="T126" s="23">
        <v>6</v>
      </c>
      <c r="V126" s="77"/>
    </row>
    <row r="127" spans="1:231" ht="17.100000000000001" customHeight="1" x14ac:dyDescent="0.25">
      <c r="A127" s="45" t="s">
        <v>81</v>
      </c>
      <c r="B127" s="16"/>
      <c r="C127" s="16"/>
      <c r="D127" s="16"/>
      <c r="E127" s="16"/>
      <c r="F127" s="16"/>
      <c r="G127" s="16">
        <v>13</v>
      </c>
      <c r="H127" s="16">
        <v>9</v>
      </c>
      <c r="I127" s="16">
        <v>14</v>
      </c>
      <c r="J127" s="16">
        <v>19</v>
      </c>
      <c r="K127" s="16">
        <v>20</v>
      </c>
      <c r="L127" s="16">
        <v>19</v>
      </c>
      <c r="M127" s="16">
        <v>14</v>
      </c>
      <c r="N127" s="16"/>
      <c r="O127" s="16"/>
      <c r="P127" s="16">
        <v>3</v>
      </c>
      <c r="Q127" s="16"/>
      <c r="R127" s="16"/>
      <c r="S127" s="23"/>
      <c r="T127" s="23"/>
      <c r="U127" s="4">
        <v>7</v>
      </c>
      <c r="V127" s="77">
        <v>9</v>
      </c>
    </row>
    <row r="128" spans="1:231" s="34" customFormat="1" ht="17.100000000000001" customHeight="1" x14ac:dyDescent="0.25">
      <c r="A128" s="39" t="s">
        <v>23</v>
      </c>
      <c r="B128" s="38">
        <f>SUM(B129:B131)</f>
        <v>133</v>
      </c>
      <c r="C128" s="38">
        <f>SUM(C129:C131)</f>
        <v>114</v>
      </c>
      <c r="D128" s="38">
        <f>SUM(D129:D131)</f>
        <v>138</v>
      </c>
      <c r="E128" s="38">
        <f t="shared" ref="E128:U128" si="68">SUM(E129:E131)</f>
        <v>163</v>
      </c>
      <c r="F128" s="38">
        <f t="shared" si="68"/>
        <v>126</v>
      </c>
      <c r="G128" s="38">
        <f t="shared" si="68"/>
        <v>120</v>
      </c>
      <c r="H128" s="38">
        <f t="shared" si="68"/>
        <v>115</v>
      </c>
      <c r="I128" s="38">
        <f t="shared" si="68"/>
        <v>91</v>
      </c>
      <c r="J128" s="38">
        <f t="shared" si="68"/>
        <v>90</v>
      </c>
      <c r="K128" s="38">
        <f t="shared" si="68"/>
        <v>91</v>
      </c>
      <c r="L128" s="38">
        <f t="shared" si="68"/>
        <v>94</v>
      </c>
      <c r="M128" s="38">
        <f t="shared" si="68"/>
        <v>95</v>
      </c>
      <c r="N128" s="38">
        <f t="shared" si="68"/>
        <v>106</v>
      </c>
      <c r="O128" s="38">
        <f t="shared" si="68"/>
        <v>89</v>
      </c>
      <c r="P128" s="38">
        <f t="shared" si="68"/>
        <v>90</v>
      </c>
      <c r="Q128" s="38">
        <f t="shared" si="68"/>
        <v>80</v>
      </c>
      <c r="R128" s="38">
        <f t="shared" si="68"/>
        <v>124</v>
      </c>
      <c r="S128" s="38">
        <f t="shared" si="68"/>
        <v>129</v>
      </c>
      <c r="T128" s="38">
        <f t="shared" si="68"/>
        <v>123</v>
      </c>
      <c r="U128" s="66">
        <f t="shared" si="68"/>
        <v>140</v>
      </c>
      <c r="V128" s="79">
        <f t="shared" ref="V128" si="69">SUM(V129:V131)</f>
        <v>182</v>
      </c>
      <c r="HV128" s="4"/>
      <c r="HW128" s="4"/>
    </row>
    <row r="129" spans="1:231" ht="17.100000000000001" customHeight="1" x14ac:dyDescent="0.25">
      <c r="A129" s="45" t="s">
        <v>82</v>
      </c>
      <c r="B129" s="16">
        <v>133</v>
      </c>
      <c r="C129" s="16">
        <v>114</v>
      </c>
      <c r="D129" s="16">
        <v>129</v>
      </c>
      <c r="E129" s="16">
        <v>122</v>
      </c>
      <c r="F129" s="16">
        <v>86</v>
      </c>
      <c r="G129" s="16">
        <v>79</v>
      </c>
      <c r="H129" s="16">
        <v>68</v>
      </c>
      <c r="I129" s="16">
        <v>59</v>
      </c>
      <c r="J129" s="16">
        <v>59</v>
      </c>
      <c r="K129" s="16">
        <v>49</v>
      </c>
      <c r="L129" s="16">
        <v>62</v>
      </c>
      <c r="M129" s="16">
        <v>68</v>
      </c>
      <c r="N129" s="16">
        <v>83</v>
      </c>
      <c r="O129" s="16">
        <v>75</v>
      </c>
      <c r="P129" s="16">
        <v>77</v>
      </c>
      <c r="Q129" s="37">
        <v>58</v>
      </c>
      <c r="R129" s="37">
        <v>124</v>
      </c>
      <c r="S129" s="23">
        <v>89</v>
      </c>
      <c r="T129" s="23">
        <v>61</v>
      </c>
      <c r="U129" s="4">
        <v>31</v>
      </c>
      <c r="V129" s="77">
        <v>29</v>
      </c>
    </row>
    <row r="130" spans="1:231" ht="17.100000000000001" customHeight="1" x14ac:dyDescent="0.25">
      <c r="A130" s="4" t="s">
        <v>83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37"/>
      <c r="R130" s="37"/>
      <c r="S130" s="23"/>
      <c r="T130" s="23">
        <v>25</v>
      </c>
      <c r="U130" s="4">
        <v>59</v>
      </c>
      <c r="V130" s="77">
        <v>100</v>
      </c>
    </row>
    <row r="131" spans="1:231" ht="17.100000000000001" customHeight="1" x14ac:dyDescent="0.25">
      <c r="A131" s="45" t="s">
        <v>84</v>
      </c>
      <c r="B131" s="16"/>
      <c r="C131" s="16"/>
      <c r="D131" s="16">
        <v>9</v>
      </c>
      <c r="E131" s="16">
        <v>41</v>
      </c>
      <c r="F131" s="16">
        <v>40</v>
      </c>
      <c r="G131" s="16">
        <v>41</v>
      </c>
      <c r="H131" s="16">
        <v>47</v>
      </c>
      <c r="I131" s="16">
        <v>32</v>
      </c>
      <c r="J131" s="16">
        <v>31</v>
      </c>
      <c r="K131" s="16">
        <v>42</v>
      </c>
      <c r="L131" s="16">
        <v>32</v>
      </c>
      <c r="M131" s="16">
        <v>27</v>
      </c>
      <c r="N131" s="16">
        <v>23</v>
      </c>
      <c r="O131" s="16">
        <v>14</v>
      </c>
      <c r="P131" s="16">
        <v>13</v>
      </c>
      <c r="Q131" s="37">
        <v>22</v>
      </c>
      <c r="R131" s="16"/>
      <c r="S131" s="23">
        <v>40</v>
      </c>
      <c r="T131" s="23">
        <v>37</v>
      </c>
      <c r="U131" s="4">
        <v>50</v>
      </c>
      <c r="V131" s="77">
        <v>53</v>
      </c>
    </row>
    <row r="132" spans="1:231" s="34" customFormat="1" ht="17.100000000000001" customHeight="1" x14ac:dyDescent="0.25">
      <c r="A132" s="39" t="s">
        <v>85</v>
      </c>
      <c r="B132" s="38">
        <f>+B133</f>
        <v>71</v>
      </c>
      <c r="C132" s="38">
        <f t="shared" ref="C132:V132" si="70">+C133</f>
        <v>39</v>
      </c>
      <c r="D132" s="38">
        <f t="shared" si="70"/>
        <v>22</v>
      </c>
      <c r="E132" s="38">
        <f t="shared" si="70"/>
        <v>0</v>
      </c>
      <c r="F132" s="38">
        <f t="shared" si="70"/>
        <v>0</v>
      </c>
      <c r="G132" s="38">
        <f t="shared" si="70"/>
        <v>0</v>
      </c>
      <c r="H132" s="38">
        <f t="shared" si="70"/>
        <v>0</v>
      </c>
      <c r="I132" s="38">
        <f t="shared" si="70"/>
        <v>0</v>
      </c>
      <c r="J132" s="38">
        <f t="shared" si="70"/>
        <v>0</v>
      </c>
      <c r="K132" s="38">
        <f t="shared" si="70"/>
        <v>1</v>
      </c>
      <c r="L132" s="38">
        <f t="shared" si="70"/>
        <v>2</v>
      </c>
      <c r="M132" s="38">
        <f t="shared" si="70"/>
        <v>0</v>
      </c>
      <c r="N132" s="38">
        <f t="shared" si="70"/>
        <v>1</v>
      </c>
      <c r="O132" s="38">
        <f t="shared" si="70"/>
        <v>0</v>
      </c>
      <c r="P132" s="38">
        <f t="shared" si="70"/>
        <v>0</v>
      </c>
      <c r="Q132" s="38">
        <f t="shared" si="70"/>
        <v>1</v>
      </c>
      <c r="R132" s="38">
        <f t="shared" si="70"/>
        <v>0</v>
      </c>
      <c r="S132" s="38">
        <f t="shared" si="70"/>
        <v>3</v>
      </c>
      <c r="T132" s="38">
        <f t="shared" si="70"/>
        <v>0</v>
      </c>
      <c r="U132" s="66">
        <f t="shared" si="70"/>
        <v>0</v>
      </c>
      <c r="V132" s="79">
        <f t="shared" si="70"/>
        <v>0</v>
      </c>
      <c r="HV132" s="4"/>
      <c r="HW132" s="4"/>
    </row>
    <row r="133" spans="1:231" ht="17.100000000000001" customHeight="1" x14ac:dyDescent="0.25">
      <c r="A133" s="58" t="s">
        <v>86</v>
      </c>
      <c r="B133" s="59">
        <v>71</v>
      </c>
      <c r="C133" s="59">
        <v>39</v>
      </c>
      <c r="D133" s="59">
        <v>22</v>
      </c>
      <c r="E133" s="59">
        <v>0</v>
      </c>
      <c r="F133" s="59">
        <v>0</v>
      </c>
      <c r="G133" s="59">
        <v>0</v>
      </c>
      <c r="H133" s="59">
        <v>0</v>
      </c>
      <c r="I133" s="59">
        <v>0</v>
      </c>
      <c r="J133" s="59">
        <v>0</v>
      </c>
      <c r="K133" s="59">
        <v>1</v>
      </c>
      <c r="L133" s="59">
        <v>2</v>
      </c>
      <c r="M133" s="59">
        <v>0</v>
      </c>
      <c r="N133" s="59">
        <v>1</v>
      </c>
      <c r="O133" s="59">
        <v>0</v>
      </c>
      <c r="P133" s="59">
        <v>0</v>
      </c>
      <c r="Q133" s="60">
        <v>1</v>
      </c>
      <c r="R133" s="59">
        <v>0</v>
      </c>
      <c r="S133" s="61">
        <v>3</v>
      </c>
      <c r="T133" s="61"/>
      <c r="U133" s="75"/>
      <c r="V133" s="91"/>
    </row>
    <row r="134" spans="1:231" ht="17.100000000000001" customHeight="1" x14ac:dyDescent="0.25">
      <c r="A134" s="62" t="s">
        <v>87</v>
      </c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</row>
    <row r="135" spans="1:231" s="65" customFormat="1" ht="15.75" customHeight="1" x14ac:dyDescent="0.2">
      <c r="A135" s="62" t="s">
        <v>88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</row>
    <row r="136" spans="1:231" ht="17.100000000000001" customHeight="1" x14ac:dyDescent="0.25">
      <c r="A136" s="45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  <row r="137" spans="1:231" ht="17.100000000000001" customHeight="1" x14ac:dyDescent="0.25">
      <c r="A137" s="45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  <row r="138" spans="1:231" ht="17.100000000000001" customHeight="1" x14ac:dyDescent="0.25">
      <c r="A138" s="39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</row>
    <row r="139" spans="1:231" ht="17.100000000000001" customHeight="1" x14ac:dyDescent="0.25">
      <c r="A139" s="35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</row>
    <row r="140" spans="1:231" ht="17.100000000000001" customHeight="1" x14ac:dyDescent="0.25">
      <c r="A140" s="35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  <row r="141" spans="1:231" ht="17.100000000000001" customHeight="1" x14ac:dyDescent="0.25">
      <c r="A141" s="35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  <row r="142" spans="1:231" ht="17.100000000000001" customHeight="1" x14ac:dyDescent="0.25">
      <c r="A142" s="39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</row>
    <row r="143" spans="1:231" ht="17.100000000000001" customHeight="1" x14ac:dyDescent="0.25">
      <c r="A143" s="35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</row>
    <row r="144" spans="1:231" ht="17.100000000000001" customHeight="1" x14ac:dyDescent="0.25">
      <c r="A144" s="35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</row>
    <row r="145" spans="1:18" ht="17.100000000000001" customHeight="1" x14ac:dyDescent="0.25">
      <c r="A145" s="39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</row>
    <row r="146" spans="1:18" ht="17.100000000000001" customHeight="1" x14ac:dyDescent="0.25">
      <c r="A146" s="9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</row>
    <row r="147" spans="1:18" ht="17.100000000000001" customHeight="1" x14ac:dyDescent="0.25">
      <c r="A147" s="9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</row>
    <row r="148" spans="1:18" ht="17.100000000000001" customHeight="1" x14ac:dyDescent="0.25">
      <c r="A148" s="49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</row>
    <row r="149" spans="1:18" ht="17.100000000000001" customHeight="1" x14ac:dyDescent="0.25">
      <c r="A149" s="49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</row>
    <row r="150" spans="1:18" ht="17.100000000000001" customHeight="1" x14ac:dyDescent="0.25">
      <c r="A150" s="35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</row>
    <row r="151" spans="1:18" ht="17.100000000000001" customHeight="1" x14ac:dyDescent="0.25">
      <c r="A151" s="35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</row>
    <row r="152" spans="1:18" ht="17.100000000000001" customHeight="1" x14ac:dyDescent="0.25">
      <c r="A152" s="35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</row>
    <row r="153" spans="1:18" ht="17.100000000000001" customHeight="1" x14ac:dyDescent="0.25">
      <c r="A153" s="35"/>
    </row>
    <row r="154" spans="1:18" ht="17.100000000000001" customHeight="1" x14ac:dyDescent="0.25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</row>
    <row r="155" spans="1:18" ht="17.100000000000001" customHeight="1" x14ac:dyDescent="0.25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</row>
    <row r="156" spans="1:18" ht="17.100000000000001" customHeight="1" x14ac:dyDescent="0.25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</row>
  </sheetData>
  <mergeCells count="10">
    <mergeCell ref="A44:T44"/>
    <mergeCell ref="A45:T45"/>
    <mergeCell ref="A92:T92"/>
    <mergeCell ref="A93:T93"/>
    <mergeCell ref="A1:T1"/>
    <mergeCell ref="A2:T2"/>
    <mergeCell ref="A3:T3"/>
    <mergeCell ref="A5:T5"/>
    <mergeCell ref="A6:T6"/>
    <mergeCell ref="A7:M7"/>
  </mergeCells>
  <printOptions horizontalCentered="1"/>
  <pageMargins left="1.968503937007874E-2" right="1.968503937007874E-2" top="3.937007874015748E-2" bottom="3.937007874015748E-2" header="0.70866141732283472" footer="0.51181102362204722"/>
  <pageSetup scale="68" fitToHeight="100" orientation="landscape" useFirstPageNumber="1" r:id="rId1"/>
  <rowBreaks count="2" manualBreakCount="2">
    <brk id="42" max="21" man="1"/>
    <brk id="90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6</vt:i4>
      </vt:variant>
    </vt:vector>
  </HeadingPairs>
  <TitlesOfParts>
    <vt:vector size="7" baseType="lpstr">
      <vt:lpstr>Matrícula-Colón-2005-2025</vt:lpstr>
      <vt:lpstr>'Matrícula-Colón-2005-2025'!_1Excel_BuiltIn_Print_Area_1_1_1</vt:lpstr>
      <vt:lpstr>'Matrícula-Colón-2005-2025'!_2Excel_BuiltIn_Print_Area_1_1_1_1</vt:lpstr>
      <vt:lpstr>'Matrícula-Colón-2005-2025'!Área_de_impresión</vt:lpstr>
      <vt:lpstr>'Matrícula-Colón-2005-2025'!Excel_BuiltIn_Print_Area_1</vt:lpstr>
      <vt:lpstr>'Matrícula-Colón-2005-2025'!Excel_BuiltIn_Print_Area_1_1</vt:lpstr>
      <vt:lpstr>'Matrícula-Colón-2005-2025'!Excel_BuiltIn_Print_Area_1_1_1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dcterms:created xsi:type="dcterms:W3CDTF">2023-10-17T21:08:08Z</dcterms:created>
  <dcterms:modified xsi:type="dcterms:W3CDTF">2026-08-12T19:09:51Z</dcterms:modified>
  <cp:category/>
  <cp:contentStatus/>
</cp:coreProperties>
</file>